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ospodkova\Desktop\"/>
    </mc:Choice>
  </mc:AlternateContent>
  <bookViews>
    <workbookView xWindow="0" yWindow="0" windowWidth="28800" windowHeight="12345" activeTab="3"/>
  </bookViews>
  <sheets>
    <sheet name="Rekapitulace stavby" sheetId="1" r:id="rId1"/>
    <sheet name="SO 01 - Červené Janovice ..." sheetId="2" r:id="rId2"/>
    <sheet name="SO 02 - žst. Zbraslavice" sheetId="3" r:id="rId3"/>
    <sheet name="SO 03 - Zbraslavice - Žel..." sheetId="4" r:id="rId4"/>
    <sheet name="SO 04 - Přeprava mechanizace" sheetId="5" r:id="rId5"/>
    <sheet name="SO 05 - VON" sheetId="6" r:id="rId6"/>
  </sheets>
  <definedNames>
    <definedName name="_xlnm._FilterDatabase" localSheetId="1" hidden="1">'SO 01 - Červené Janovice ...'!$C$119:$K$844</definedName>
    <definedName name="_xlnm._FilterDatabase" localSheetId="2" hidden="1">'SO 02 - žst. Zbraslavice'!$C$119:$K$1253</definedName>
    <definedName name="_xlnm._FilterDatabase" localSheetId="3" hidden="1">'SO 03 - Zbraslavice - Žel...'!$C$119:$K$851</definedName>
    <definedName name="_xlnm._FilterDatabase" localSheetId="4" hidden="1">'SO 04 - Přeprava mechanizace'!$C$116:$K$148</definedName>
    <definedName name="_xlnm._FilterDatabase" localSheetId="5" hidden="1">'SO 05 - VON'!$C$119:$K$393</definedName>
    <definedName name="_xlnm.Print_Titles" localSheetId="0">'Rekapitulace stavby'!$92:$92</definedName>
    <definedName name="_xlnm.Print_Titles" localSheetId="1">'SO 01 - Červené Janovice ...'!$119:$119</definedName>
    <definedName name="_xlnm.Print_Titles" localSheetId="2">'SO 02 - žst. Zbraslavice'!$119:$119</definedName>
    <definedName name="_xlnm.Print_Titles" localSheetId="3">'SO 03 - Zbraslavice - Žel...'!$119:$119</definedName>
    <definedName name="_xlnm.Print_Titles" localSheetId="4">'SO 04 - Přeprava mechanizace'!$116:$116</definedName>
    <definedName name="_xlnm.Print_Titles" localSheetId="5">'SO 05 - VON'!$119:$119</definedName>
    <definedName name="_xlnm.Print_Area" localSheetId="0">'Rekapitulace stavby'!$D$4:$AO$76,'Rekapitulace stavby'!$C$82:$AQ$100</definedName>
    <definedName name="_xlnm.Print_Area" localSheetId="1">'SO 01 - Červené Janovice ...'!$C$82:$J$101,'SO 01 - Červené Janovice ...'!$C$107:$K$844</definedName>
    <definedName name="_xlnm.Print_Area" localSheetId="2">'SO 02 - žst. Zbraslavice'!$C$82:$J$101,'SO 02 - žst. Zbraslavice'!$C$107:$K$1253</definedName>
    <definedName name="_xlnm.Print_Area" localSheetId="3">'SO 03 - Zbraslavice - Žel...'!$C$82:$J$101,'SO 03 - Zbraslavice - Žel...'!$C$107:$K$851</definedName>
    <definedName name="_xlnm.Print_Area" localSheetId="4">'SO 04 - Přeprava mechanizace'!$C$82:$J$98,'SO 04 - Přeprava mechanizace'!$C$104:$K$148</definedName>
    <definedName name="_xlnm.Print_Area" localSheetId="5">'SO 05 - VON'!$C$82:$J$101,'SO 05 - VON'!$C$107:$K$393</definedName>
  </definedNames>
  <calcPr calcId="162913"/>
</workbook>
</file>

<file path=xl/calcChain.xml><?xml version="1.0" encoding="utf-8"?>
<calcChain xmlns="http://schemas.openxmlformats.org/spreadsheetml/2006/main">
  <c r="J37" i="6" l="1"/>
  <c r="J36" i="6"/>
  <c r="AY99" i="1"/>
  <c r="J35" i="6"/>
  <c r="AX99" i="1" s="1"/>
  <c r="BI389" i="6"/>
  <c r="BH389" i="6"/>
  <c r="BG389" i="6"/>
  <c r="BF389" i="6"/>
  <c r="T389" i="6"/>
  <c r="R389" i="6"/>
  <c r="P389" i="6"/>
  <c r="BI384" i="6"/>
  <c r="BH384" i="6"/>
  <c r="BG384" i="6"/>
  <c r="BF384" i="6"/>
  <c r="T384" i="6"/>
  <c r="R384" i="6"/>
  <c r="P384" i="6"/>
  <c r="BI380" i="6"/>
  <c r="BH380" i="6"/>
  <c r="BG380" i="6"/>
  <c r="BF380" i="6"/>
  <c r="T380" i="6"/>
  <c r="R380" i="6"/>
  <c r="P380" i="6"/>
  <c r="BI375" i="6"/>
  <c r="BH375" i="6"/>
  <c r="BG375" i="6"/>
  <c r="BF375" i="6"/>
  <c r="T375" i="6"/>
  <c r="R375" i="6"/>
  <c r="P375" i="6"/>
  <c r="BI368" i="6"/>
  <c r="BH368" i="6"/>
  <c r="BG368" i="6"/>
  <c r="BF368" i="6"/>
  <c r="T368" i="6"/>
  <c r="R368" i="6"/>
  <c r="P368" i="6"/>
  <c r="BI363" i="6"/>
  <c r="BH363" i="6"/>
  <c r="BG363" i="6"/>
  <c r="BF363" i="6"/>
  <c r="T363" i="6"/>
  <c r="R363" i="6"/>
  <c r="P363" i="6"/>
  <c r="BI358" i="6"/>
  <c r="BH358" i="6"/>
  <c r="BG358" i="6"/>
  <c r="BF358" i="6"/>
  <c r="T358" i="6"/>
  <c r="R358" i="6"/>
  <c r="P358" i="6"/>
  <c r="BI349" i="6"/>
  <c r="BH349" i="6"/>
  <c r="BG349" i="6"/>
  <c r="BF349" i="6"/>
  <c r="T349" i="6"/>
  <c r="R349" i="6"/>
  <c r="P349" i="6"/>
  <c r="BI344" i="6"/>
  <c r="BH344" i="6"/>
  <c r="BG344" i="6"/>
  <c r="BF344" i="6"/>
  <c r="T344" i="6"/>
  <c r="R344" i="6"/>
  <c r="P344" i="6"/>
  <c r="BI337" i="6"/>
  <c r="BH337" i="6"/>
  <c r="BG337" i="6"/>
  <c r="BF337" i="6"/>
  <c r="T337" i="6"/>
  <c r="R337" i="6"/>
  <c r="P337" i="6"/>
  <c r="BI332" i="6"/>
  <c r="BH332" i="6"/>
  <c r="BG332" i="6"/>
  <c r="BF332" i="6"/>
  <c r="T332" i="6"/>
  <c r="R332" i="6"/>
  <c r="P332" i="6"/>
  <c r="BI318" i="6"/>
  <c r="BH318" i="6"/>
  <c r="BG318" i="6"/>
  <c r="BF318" i="6"/>
  <c r="T318" i="6"/>
  <c r="R318" i="6"/>
  <c r="P318" i="6"/>
  <c r="BI313" i="6"/>
  <c r="BH313" i="6"/>
  <c r="BG313" i="6"/>
  <c r="BF313" i="6"/>
  <c r="T313" i="6"/>
  <c r="R313" i="6"/>
  <c r="P313" i="6"/>
  <c r="BI309" i="6"/>
  <c r="BH309" i="6"/>
  <c r="BG309" i="6"/>
  <c r="BF309" i="6"/>
  <c r="T309" i="6"/>
  <c r="R309" i="6"/>
  <c r="P309" i="6"/>
  <c r="BI304" i="6"/>
  <c r="BH304" i="6"/>
  <c r="BG304" i="6"/>
  <c r="BF304" i="6"/>
  <c r="T304" i="6"/>
  <c r="R304" i="6"/>
  <c r="P304" i="6"/>
  <c r="BI297" i="6"/>
  <c r="BH297" i="6"/>
  <c r="BG297" i="6"/>
  <c r="BF297" i="6"/>
  <c r="T297" i="6"/>
  <c r="R297" i="6"/>
  <c r="P297" i="6"/>
  <c r="BI292" i="6"/>
  <c r="BH292" i="6"/>
  <c r="BG292" i="6"/>
  <c r="BF292" i="6"/>
  <c r="T292" i="6"/>
  <c r="R292" i="6"/>
  <c r="P292" i="6"/>
  <c r="BI285" i="6"/>
  <c r="BH285" i="6"/>
  <c r="BG285" i="6"/>
  <c r="BF285" i="6"/>
  <c r="T285" i="6"/>
  <c r="R285" i="6"/>
  <c r="P285" i="6"/>
  <c r="BI280" i="6"/>
  <c r="BH280" i="6"/>
  <c r="BG280" i="6"/>
  <c r="BF280" i="6"/>
  <c r="T280" i="6"/>
  <c r="R280" i="6"/>
  <c r="P280" i="6"/>
  <c r="BI275" i="6"/>
  <c r="BH275" i="6"/>
  <c r="BG275" i="6"/>
  <c r="BF275" i="6"/>
  <c r="T275" i="6"/>
  <c r="R275" i="6"/>
  <c r="P275" i="6"/>
  <c r="BI270" i="6"/>
  <c r="BH270" i="6"/>
  <c r="BG270" i="6"/>
  <c r="BF270" i="6"/>
  <c r="T270" i="6"/>
  <c r="R270" i="6"/>
  <c r="P270" i="6"/>
  <c r="BI263" i="6"/>
  <c r="BH263" i="6"/>
  <c r="BG263" i="6"/>
  <c r="BF263" i="6"/>
  <c r="T263" i="6"/>
  <c r="R263" i="6"/>
  <c r="P263" i="6"/>
  <c r="BI252" i="6"/>
  <c r="BH252" i="6"/>
  <c r="BG252" i="6"/>
  <c r="BF252" i="6"/>
  <c r="T252" i="6"/>
  <c r="R252" i="6"/>
  <c r="P252" i="6"/>
  <c r="BI246" i="6"/>
  <c r="BH246" i="6"/>
  <c r="BG246" i="6"/>
  <c r="BF246" i="6"/>
  <c r="T246" i="6"/>
  <c r="R246" i="6"/>
  <c r="P246" i="6"/>
  <c r="BI241" i="6"/>
  <c r="BH241" i="6"/>
  <c r="BG241" i="6"/>
  <c r="BF241" i="6"/>
  <c r="T241" i="6"/>
  <c r="R241" i="6"/>
  <c r="P241" i="6"/>
  <c r="BI237" i="6"/>
  <c r="BH237" i="6"/>
  <c r="BG237" i="6"/>
  <c r="BF237" i="6"/>
  <c r="T237" i="6"/>
  <c r="R237" i="6"/>
  <c r="P237" i="6"/>
  <c r="BI232" i="6"/>
  <c r="BH232" i="6"/>
  <c r="BG232" i="6"/>
  <c r="BF232" i="6"/>
  <c r="T232" i="6"/>
  <c r="R232" i="6"/>
  <c r="P232" i="6"/>
  <c r="BI225" i="6"/>
  <c r="BH225" i="6"/>
  <c r="BG225" i="6"/>
  <c r="BF225" i="6"/>
  <c r="T225" i="6"/>
  <c r="R225" i="6"/>
  <c r="P225" i="6"/>
  <c r="BI217" i="6"/>
  <c r="BH217" i="6"/>
  <c r="BG217" i="6"/>
  <c r="BF217" i="6"/>
  <c r="T217" i="6"/>
  <c r="R217" i="6"/>
  <c r="P217" i="6"/>
  <c r="BI212" i="6"/>
  <c r="BH212" i="6"/>
  <c r="BG212" i="6"/>
  <c r="BF212" i="6"/>
  <c r="T212" i="6"/>
  <c r="R212" i="6"/>
  <c r="P212" i="6"/>
  <c r="BI207" i="6"/>
  <c r="BH207" i="6"/>
  <c r="BG207" i="6"/>
  <c r="BF207" i="6"/>
  <c r="T207" i="6"/>
  <c r="R207" i="6"/>
  <c r="P207" i="6"/>
  <c r="BI198" i="6"/>
  <c r="BH198" i="6"/>
  <c r="BG198" i="6"/>
  <c r="BF198" i="6"/>
  <c r="T198" i="6"/>
  <c r="R198" i="6"/>
  <c r="P198" i="6"/>
  <c r="BI193" i="6"/>
  <c r="BH193" i="6"/>
  <c r="BG193" i="6"/>
  <c r="BF193" i="6"/>
  <c r="T193" i="6"/>
  <c r="R193" i="6"/>
  <c r="P193" i="6"/>
  <c r="BI186" i="6"/>
  <c r="BH186" i="6"/>
  <c r="BG186" i="6"/>
  <c r="BF186" i="6"/>
  <c r="T186" i="6"/>
  <c r="R186" i="6"/>
  <c r="P186" i="6"/>
  <c r="BI179" i="6"/>
  <c r="BH179" i="6"/>
  <c r="BG179" i="6"/>
  <c r="BF179" i="6"/>
  <c r="T179" i="6"/>
  <c r="R179" i="6"/>
  <c r="P179" i="6"/>
  <c r="BI174" i="6"/>
  <c r="BH174" i="6"/>
  <c r="BG174" i="6"/>
  <c r="BF174" i="6"/>
  <c r="T174" i="6"/>
  <c r="R174" i="6"/>
  <c r="P174" i="6"/>
  <c r="BI158" i="6"/>
  <c r="BH158" i="6"/>
  <c r="BG158" i="6"/>
  <c r="BF158" i="6"/>
  <c r="T158" i="6"/>
  <c r="R158" i="6"/>
  <c r="P158" i="6"/>
  <c r="BI152" i="6"/>
  <c r="BH152" i="6"/>
  <c r="BG152" i="6"/>
  <c r="BF152" i="6"/>
  <c r="T152" i="6"/>
  <c r="R152" i="6"/>
  <c r="P152" i="6"/>
  <c r="BI148" i="6"/>
  <c r="BH148" i="6"/>
  <c r="BG148" i="6"/>
  <c r="BF148" i="6"/>
  <c r="T148" i="6"/>
  <c r="R148" i="6"/>
  <c r="P148" i="6"/>
  <c r="BI144" i="6"/>
  <c r="BH144" i="6"/>
  <c r="BG144" i="6"/>
  <c r="BF144" i="6"/>
  <c r="T144" i="6"/>
  <c r="R144" i="6"/>
  <c r="P144" i="6"/>
  <c r="BI138" i="6"/>
  <c r="BH138" i="6"/>
  <c r="BG138" i="6"/>
  <c r="BF138" i="6"/>
  <c r="T138" i="6"/>
  <c r="R138" i="6"/>
  <c r="P138" i="6"/>
  <c r="BI134" i="6"/>
  <c r="BH134" i="6"/>
  <c r="BG134" i="6"/>
  <c r="BF134" i="6"/>
  <c r="T134" i="6"/>
  <c r="R134" i="6"/>
  <c r="P134" i="6"/>
  <c r="BI130" i="6"/>
  <c r="BH130" i="6"/>
  <c r="BG130" i="6"/>
  <c r="BF130" i="6"/>
  <c r="T130" i="6"/>
  <c r="R130" i="6"/>
  <c r="P130" i="6"/>
  <c r="BI126" i="6"/>
  <c r="BH126" i="6"/>
  <c r="BG126" i="6"/>
  <c r="BF126" i="6"/>
  <c r="T126" i="6"/>
  <c r="R126" i="6"/>
  <c r="P126" i="6"/>
  <c r="BI122" i="6"/>
  <c r="BH122" i="6"/>
  <c r="BG122" i="6"/>
  <c r="BF122" i="6"/>
  <c r="T122" i="6"/>
  <c r="R122" i="6"/>
  <c r="P122" i="6"/>
  <c r="J117" i="6"/>
  <c r="F116" i="6"/>
  <c r="F114" i="6"/>
  <c r="E112" i="6"/>
  <c r="J92" i="6"/>
  <c r="F91" i="6"/>
  <c r="F89" i="6"/>
  <c r="E87" i="6"/>
  <c r="J21" i="6"/>
  <c r="E21" i="6"/>
  <c r="J116" i="6"/>
  <c r="J20" i="6"/>
  <c r="J18" i="6"/>
  <c r="E18" i="6"/>
  <c r="F117" i="6"/>
  <c r="J17" i="6"/>
  <c r="J12" i="6"/>
  <c r="J89" i="6"/>
  <c r="E7" i="6"/>
  <c r="E110" i="6"/>
  <c r="J37" i="5"/>
  <c r="J36" i="5"/>
  <c r="AY98" i="1"/>
  <c r="J35" i="5"/>
  <c r="AX98" i="1" s="1"/>
  <c r="BI128" i="5"/>
  <c r="BH128" i="5"/>
  <c r="F36" i="5" s="1"/>
  <c r="BC98" i="1" s="1"/>
  <c r="BG128" i="5"/>
  <c r="F35" i="5" s="1"/>
  <c r="BB98" i="1" s="1"/>
  <c r="BF128" i="5"/>
  <c r="T128" i="5"/>
  <c r="R128" i="5"/>
  <c r="R118" i="5"/>
  <c r="R117" i="5"/>
  <c r="P128" i="5"/>
  <c r="BI119" i="5"/>
  <c r="F37" i="5" s="1"/>
  <c r="BD98" i="1" s="1"/>
  <c r="BH119" i="5"/>
  <c r="BG119" i="5"/>
  <c r="BF119" i="5"/>
  <c r="T119" i="5"/>
  <c r="T118" i="5" s="1"/>
  <c r="T117" i="5" s="1"/>
  <c r="R119" i="5"/>
  <c r="P119" i="5"/>
  <c r="P118" i="5" s="1"/>
  <c r="P117" i="5" s="1"/>
  <c r="AU98" i="1" s="1"/>
  <c r="J114" i="5"/>
  <c r="F113" i="5"/>
  <c r="F111" i="5"/>
  <c r="E109" i="5"/>
  <c r="J92" i="5"/>
  <c r="F91" i="5"/>
  <c r="F89" i="5"/>
  <c r="E87" i="5"/>
  <c r="J21" i="5"/>
  <c r="E21" i="5"/>
  <c r="J113" i="5" s="1"/>
  <c r="J20" i="5"/>
  <c r="J18" i="5"/>
  <c r="E18" i="5"/>
  <c r="F114" i="5" s="1"/>
  <c r="J17" i="5"/>
  <c r="J12" i="5"/>
  <c r="J89" i="5"/>
  <c r="E7" i="5"/>
  <c r="E85" i="5"/>
  <c r="J37" i="4"/>
  <c r="J36" i="4"/>
  <c r="AY97" i="1" s="1"/>
  <c r="J35" i="4"/>
  <c r="AX97" i="1"/>
  <c r="BI848" i="4"/>
  <c r="BH848" i="4"/>
  <c r="BG848" i="4"/>
  <c r="BF848" i="4"/>
  <c r="T848" i="4"/>
  <c r="R848" i="4"/>
  <c r="P848" i="4"/>
  <c r="BI844" i="4"/>
  <c r="BH844" i="4"/>
  <c r="BG844" i="4"/>
  <c r="BF844" i="4"/>
  <c r="T844" i="4"/>
  <c r="R844" i="4"/>
  <c r="P844" i="4"/>
  <c r="BI840" i="4"/>
  <c r="BH840" i="4"/>
  <c r="BG840" i="4"/>
  <c r="BF840" i="4"/>
  <c r="T840" i="4"/>
  <c r="R840" i="4"/>
  <c r="P840" i="4"/>
  <c r="BI836" i="4"/>
  <c r="BH836" i="4"/>
  <c r="BG836" i="4"/>
  <c r="BF836" i="4"/>
  <c r="T836" i="4"/>
  <c r="R836" i="4"/>
  <c r="P836" i="4"/>
  <c r="BI830" i="4"/>
  <c r="BH830" i="4"/>
  <c r="BG830" i="4"/>
  <c r="BF830" i="4"/>
  <c r="T830" i="4"/>
  <c r="R830" i="4"/>
  <c r="P830" i="4"/>
  <c r="BI826" i="4"/>
  <c r="BH826" i="4"/>
  <c r="BG826" i="4"/>
  <c r="BF826" i="4"/>
  <c r="T826" i="4"/>
  <c r="R826" i="4"/>
  <c r="P826" i="4"/>
  <c r="BI822" i="4"/>
  <c r="BH822" i="4"/>
  <c r="BG822" i="4"/>
  <c r="BF822" i="4"/>
  <c r="T822" i="4"/>
  <c r="R822" i="4"/>
  <c r="P822" i="4"/>
  <c r="BI818" i="4"/>
  <c r="BH818" i="4"/>
  <c r="BG818" i="4"/>
  <c r="BF818" i="4"/>
  <c r="T818" i="4"/>
  <c r="R818" i="4"/>
  <c r="P818" i="4"/>
  <c r="BI814" i="4"/>
  <c r="BH814" i="4"/>
  <c r="BG814" i="4"/>
  <c r="BF814" i="4"/>
  <c r="T814" i="4"/>
  <c r="R814" i="4"/>
  <c r="P814" i="4"/>
  <c r="BI810" i="4"/>
  <c r="BH810" i="4"/>
  <c r="BG810" i="4"/>
  <c r="BF810" i="4"/>
  <c r="T810" i="4"/>
  <c r="R810" i="4"/>
  <c r="P810" i="4"/>
  <c r="BI806" i="4"/>
  <c r="BH806" i="4"/>
  <c r="BG806" i="4"/>
  <c r="BF806" i="4"/>
  <c r="T806" i="4"/>
  <c r="R806" i="4"/>
  <c r="P806" i="4"/>
  <c r="BI791" i="4"/>
  <c r="BH791" i="4"/>
  <c r="BG791" i="4"/>
  <c r="BF791" i="4"/>
  <c r="T791" i="4"/>
  <c r="R791" i="4"/>
  <c r="P791" i="4"/>
  <c r="BI759" i="4"/>
  <c r="BH759" i="4"/>
  <c r="BG759" i="4"/>
  <c r="BF759" i="4"/>
  <c r="T759" i="4"/>
  <c r="R759" i="4"/>
  <c r="P759" i="4"/>
  <c r="BI754" i="4"/>
  <c r="BH754" i="4"/>
  <c r="BG754" i="4"/>
  <c r="BF754" i="4"/>
  <c r="T754" i="4"/>
  <c r="R754" i="4"/>
  <c r="P754" i="4"/>
  <c r="BI749" i="4"/>
  <c r="BH749" i="4"/>
  <c r="BG749" i="4"/>
  <c r="BF749" i="4"/>
  <c r="T749" i="4"/>
  <c r="R749" i="4"/>
  <c r="P749" i="4"/>
  <c r="BI744" i="4"/>
  <c r="BH744" i="4"/>
  <c r="BG744" i="4"/>
  <c r="BF744" i="4"/>
  <c r="T744" i="4"/>
  <c r="R744" i="4"/>
  <c r="P744" i="4"/>
  <c r="BI737" i="4"/>
  <c r="BH737" i="4"/>
  <c r="BG737" i="4"/>
  <c r="BF737" i="4"/>
  <c r="T737" i="4"/>
  <c r="R737" i="4"/>
  <c r="P737" i="4"/>
  <c r="BI732" i="4"/>
  <c r="BH732" i="4"/>
  <c r="BG732" i="4"/>
  <c r="BF732" i="4"/>
  <c r="T732" i="4"/>
  <c r="R732" i="4"/>
  <c r="P732" i="4"/>
  <c r="BI727" i="4"/>
  <c r="BH727" i="4"/>
  <c r="BG727" i="4"/>
  <c r="BF727" i="4"/>
  <c r="T727" i="4"/>
  <c r="R727" i="4"/>
  <c r="P727" i="4"/>
  <c r="BI722" i="4"/>
  <c r="BH722" i="4"/>
  <c r="BG722" i="4"/>
  <c r="BF722" i="4"/>
  <c r="T722" i="4"/>
  <c r="R722" i="4"/>
  <c r="P722" i="4"/>
  <c r="BI717" i="4"/>
  <c r="BH717" i="4"/>
  <c r="BG717" i="4"/>
  <c r="BF717" i="4"/>
  <c r="T717" i="4"/>
  <c r="R717" i="4"/>
  <c r="P717" i="4"/>
  <c r="BI712" i="4"/>
  <c r="BH712" i="4"/>
  <c r="BG712" i="4"/>
  <c r="BF712" i="4"/>
  <c r="T712" i="4"/>
  <c r="R712" i="4"/>
  <c r="P712" i="4"/>
  <c r="BI703" i="4"/>
  <c r="BH703" i="4"/>
  <c r="BG703" i="4"/>
  <c r="BF703" i="4"/>
  <c r="T703" i="4"/>
  <c r="R703" i="4"/>
  <c r="P703" i="4"/>
  <c r="BI696" i="4"/>
  <c r="BH696" i="4"/>
  <c r="BG696" i="4"/>
  <c r="BF696" i="4"/>
  <c r="T696" i="4"/>
  <c r="R696" i="4"/>
  <c r="P696" i="4"/>
  <c r="BI689" i="4"/>
  <c r="BH689" i="4"/>
  <c r="BG689" i="4"/>
  <c r="BF689" i="4"/>
  <c r="T689" i="4"/>
  <c r="R689" i="4"/>
  <c r="P689" i="4"/>
  <c r="BI682" i="4"/>
  <c r="BH682" i="4"/>
  <c r="BG682" i="4"/>
  <c r="BF682" i="4"/>
  <c r="T682" i="4"/>
  <c r="R682" i="4"/>
  <c r="P682" i="4"/>
  <c r="BI677" i="4"/>
  <c r="BH677" i="4"/>
  <c r="BG677" i="4"/>
  <c r="BF677" i="4"/>
  <c r="T677" i="4"/>
  <c r="R677" i="4"/>
  <c r="P677" i="4"/>
  <c r="BI672" i="4"/>
  <c r="BH672" i="4"/>
  <c r="BG672" i="4"/>
  <c r="BF672" i="4"/>
  <c r="T672" i="4"/>
  <c r="R672" i="4"/>
  <c r="P672" i="4"/>
  <c r="BI667" i="4"/>
  <c r="BH667" i="4"/>
  <c r="BG667" i="4"/>
  <c r="BF667" i="4"/>
  <c r="T667" i="4"/>
  <c r="R667" i="4"/>
  <c r="P667" i="4"/>
  <c r="BI662" i="4"/>
  <c r="BH662" i="4"/>
  <c r="BG662" i="4"/>
  <c r="BF662" i="4"/>
  <c r="T662" i="4"/>
  <c r="R662" i="4"/>
  <c r="P662" i="4"/>
  <c r="BI658" i="4"/>
  <c r="BH658" i="4"/>
  <c r="BG658" i="4"/>
  <c r="BF658" i="4"/>
  <c r="T658" i="4"/>
  <c r="R658" i="4"/>
  <c r="P658" i="4"/>
  <c r="BI654" i="4"/>
  <c r="BH654" i="4"/>
  <c r="BG654" i="4"/>
  <c r="BF654" i="4"/>
  <c r="T654" i="4"/>
  <c r="R654" i="4"/>
  <c r="P654" i="4"/>
  <c r="BI650" i="4"/>
  <c r="BH650" i="4"/>
  <c r="BG650" i="4"/>
  <c r="BF650" i="4"/>
  <c r="T650" i="4"/>
  <c r="R650" i="4"/>
  <c r="P650" i="4"/>
  <c r="BI645" i="4"/>
  <c r="BH645" i="4"/>
  <c r="BG645" i="4"/>
  <c r="BF645" i="4"/>
  <c r="T645" i="4"/>
  <c r="R645" i="4"/>
  <c r="P645" i="4"/>
  <c r="BI639" i="4"/>
  <c r="BH639" i="4"/>
  <c r="BG639" i="4"/>
  <c r="BF639" i="4"/>
  <c r="T639" i="4"/>
  <c r="R639" i="4"/>
  <c r="P639" i="4"/>
  <c r="BI632" i="4"/>
  <c r="BH632" i="4"/>
  <c r="BG632" i="4"/>
  <c r="BF632" i="4"/>
  <c r="T632" i="4"/>
  <c r="R632" i="4"/>
  <c r="P632" i="4"/>
  <c r="BI628" i="4"/>
  <c r="BH628" i="4"/>
  <c r="BG628" i="4"/>
  <c r="BF628" i="4"/>
  <c r="T628" i="4"/>
  <c r="R628" i="4"/>
  <c r="P628" i="4"/>
  <c r="BI623" i="4"/>
  <c r="BH623" i="4"/>
  <c r="BG623" i="4"/>
  <c r="BF623" i="4"/>
  <c r="T623" i="4"/>
  <c r="R623" i="4"/>
  <c r="P623" i="4"/>
  <c r="BI610" i="4"/>
  <c r="BH610" i="4"/>
  <c r="BG610" i="4"/>
  <c r="BF610" i="4"/>
  <c r="T610" i="4"/>
  <c r="R610" i="4"/>
  <c r="P610" i="4"/>
  <c r="BI597" i="4"/>
  <c r="BH597" i="4"/>
  <c r="BG597" i="4"/>
  <c r="BF597" i="4"/>
  <c r="T597" i="4"/>
  <c r="R597" i="4"/>
  <c r="P597" i="4"/>
  <c r="BI593" i="4"/>
  <c r="BH593" i="4"/>
  <c r="BG593" i="4"/>
  <c r="BF593" i="4"/>
  <c r="T593" i="4"/>
  <c r="R593" i="4"/>
  <c r="P593" i="4"/>
  <c r="BI589" i="4"/>
  <c r="BH589" i="4"/>
  <c r="BG589" i="4"/>
  <c r="BF589" i="4"/>
  <c r="T589" i="4"/>
  <c r="R589" i="4"/>
  <c r="P589" i="4"/>
  <c r="BI585" i="4"/>
  <c r="BH585" i="4"/>
  <c r="BG585" i="4"/>
  <c r="BF585" i="4"/>
  <c r="T585" i="4"/>
  <c r="R585" i="4"/>
  <c r="P585" i="4"/>
  <c r="BI581" i="4"/>
  <c r="BH581" i="4"/>
  <c r="BG581" i="4"/>
  <c r="BF581" i="4"/>
  <c r="T581" i="4"/>
  <c r="R581" i="4"/>
  <c r="P581" i="4"/>
  <c r="BI577" i="4"/>
  <c r="BH577" i="4"/>
  <c r="BG577" i="4"/>
  <c r="BF577" i="4"/>
  <c r="T577" i="4"/>
  <c r="R577" i="4"/>
  <c r="P577" i="4"/>
  <c r="BI570" i="4"/>
  <c r="BH570" i="4"/>
  <c r="BG570" i="4"/>
  <c r="BF570" i="4"/>
  <c r="T570" i="4"/>
  <c r="R570" i="4"/>
  <c r="P570" i="4"/>
  <c r="BI566" i="4"/>
  <c r="BH566" i="4"/>
  <c r="BG566" i="4"/>
  <c r="BF566" i="4"/>
  <c r="T566" i="4"/>
  <c r="R566" i="4"/>
  <c r="P566" i="4"/>
  <c r="BI531" i="4"/>
  <c r="BH531" i="4"/>
  <c r="BG531" i="4"/>
  <c r="BF531" i="4"/>
  <c r="T531" i="4"/>
  <c r="R531" i="4"/>
  <c r="P531" i="4"/>
  <c r="BI493" i="4"/>
  <c r="BH493" i="4"/>
  <c r="BG493" i="4"/>
  <c r="BF493" i="4"/>
  <c r="T493" i="4"/>
  <c r="R493" i="4"/>
  <c r="P493" i="4"/>
  <c r="BI489" i="4"/>
  <c r="BH489" i="4"/>
  <c r="BG489" i="4"/>
  <c r="BF489" i="4"/>
  <c r="T489" i="4"/>
  <c r="R489" i="4"/>
  <c r="P489" i="4"/>
  <c r="BI465" i="4"/>
  <c r="BH465" i="4"/>
  <c r="BG465" i="4"/>
  <c r="BF465" i="4"/>
  <c r="T465" i="4"/>
  <c r="R465" i="4"/>
  <c r="P465" i="4"/>
  <c r="BI458" i="4"/>
  <c r="BH458" i="4"/>
  <c r="BG458" i="4"/>
  <c r="BF458" i="4"/>
  <c r="T458" i="4"/>
  <c r="R458" i="4"/>
  <c r="P458" i="4"/>
  <c r="BI455" i="4"/>
  <c r="BH455" i="4"/>
  <c r="BG455" i="4"/>
  <c r="BF455" i="4"/>
  <c r="T455" i="4"/>
  <c r="R455" i="4"/>
  <c r="P455" i="4"/>
  <c r="BI451" i="4"/>
  <c r="BH451" i="4"/>
  <c r="BG451" i="4"/>
  <c r="BF451" i="4"/>
  <c r="T451" i="4"/>
  <c r="R451" i="4"/>
  <c r="P451" i="4"/>
  <c r="BI445" i="4"/>
  <c r="BH445" i="4"/>
  <c r="BG445" i="4"/>
  <c r="BF445" i="4"/>
  <c r="T445" i="4"/>
  <c r="R445" i="4"/>
  <c r="P445" i="4"/>
  <c r="BI440" i="4"/>
  <c r="BH440" i="4"/>
  <c r="BG440" i="4"/>
  <c r="BF440" i="4"/>
  <c r="T440" i="4"/>
  <c r="R440" i="4"/>
  <c r="P440" i="4"/>
  <c r="BI435" i="4"/>
  <c r="BH435" i="4"/>
  <c r="BG435" i="4"/>
  <c r="BF435" i="4"/>
  <c r="T435" i="4"/>
  <c r="R435" i="4"/>
  <c r="P435" i="4"/>
  <c r="BI430" i="4"/>
  <c r="BH430" i="4"/>
  <c r="BG430" i="4"/>
  <c r="BF430" i="4"/>
  <c r="T430" i="4"/>
  <c r="R430" i="4"/>
  <c r="P430" i="4"/>
  <c r="BI426" i="4"/>
  <c r="BH426" i="4"/>
  <c r="BG426" i="4"/>
  <c r="BF426" i="4"/>
  <c r="T426" i="4"/>
  <c r="R426" i="4"/>
  <c r="P426" i="4"/>
  <c r="BI398" i="4"/>
  <c r="BH398" i="4"/>
  <c r="BG398" i="4"/>
  <c r="BF398" i="4"/>
  <c r="T398" i="4"/>
  <c r="R398" i="4"/>
  <c r="P398" i="4"/>
  <c r="BI385" i="4"/>
  <c r="BH385" i="4"/>
  <c r="BG385" i="4"/>
  <c r="BF385" i="4"/>
  <c r="T385" i="4"/>
  <c r="R385" i="4"/>
  <c r="P385" i="4"/>
  <c r="BI372" i="4"/>
  <c r="BH372" i="4"/>
  <c r="BG372" i="4"/>
  <c r="BF372" i="4"/>
  <c r="T372" i="4"/>
  <c r="R372" i="4"/>
  <c r="P372" i="4"/>
  <c r="BI365" i="4"/>
  <c r="BH365" i="4"/>
  <c r="BG365" i="4"/>
  <c r="BF365" i="4"/>
  <c r="T365" i="4"/>
  <c r="R365" i="4"/>
  <c r="P365" i="4"/>
  <c r="BI356" i="4"/>
  <c r="BH356" i="4"/>
  <c r="BG356" i="4"/>
  <c r="BF356" i="4"/>
  <c r="T356" i="4"/>
  <c r="R356" i="4"/>
  <c r="P356" i="4"/>
  <c r="BI350" i="4"/>
  <c r="BH350" i="4"/>
  <c r="BG350" i="4"/>
  <c r="BF350" i="4"/>
  <c r="T350" i="4"/>
  <c r="R350" i="4"/>
  <c r="P350" i="4"/>
  <c r="BI346" i="4"/>
  <c r="BH346" i="4"/>
  <c r="BG346" i="4"/>
  <c r="BF346" i="4"/>
  <c r="T346" i="4"/>
  <c r="R346" i="4"/>
  <c r="P346" i="4"/>
  <c r="BI341" i="4"/>
  <c r="BH341" i="4"/>
  <c r="BG341" i="4"/>
  <c r="BF341" i="4"/>
  <c r="T341" i="4"/>
  <c r="R341" i="4"/>
  <c r="P341" i="4"/>
  <c r="BI336" i="4"/>
  <c r="BH336" i="4"/>
  <c r="BG336" i="4"/>
  <c r="BF336" i="4"/>
  <c r="T336" i="4"/>
  <c r="R336" i="4"/>
  <c r="P336" i="4"/>
  <c r="BI331" i="4"/>
  <c r="BH331" i="4"/>
  <c r="BG331" i="4"/>
  <c r="BF331" i="4"/>
  <c r="T331" i="4"/>
  <c r="R331" i="4"/>
  <c r="P331" i="4"/>
  <c r="BI322" i="4"/>
  <c r="BH322" i="4"/>
  <c r="BG322" i="4"/>
  <c r="BF322" i="4"/>
  <c r="T322" i="4"/>
  <c r="R322" i="4"/>
  <c r="P322" i="4"/>
  <c r="BI315" i="4"/>
  <c r="BH315" i="4"/>
  <c r="BG315" i="4"/>
  <c r="BF315" i="4"/>
  <c r="T315" i="4"/>
  <c r="R315" i="4"/>
  <c r="P315" i="4"/>
  <c r="BI308" i="4"/>
  <c r="BH308" i="4"/>
  <c r="BG308" i="4"/>
  <c r="BF308" i="4"/>
  <c r="T308" i="4"/>
  <c r="R308" i="4"/>
  <c r="P308" i="4"/>
  <c r="BI303" i="4"/>
  <c r="BH303" i="4"/>
  <c r="BG303" i="4"/>
  <c r="BF303" i="4"/>
  <c r="T303" i="4"/>
  <c r="R303" i="4"/>
  <c r="P303" i="4"/>
  <c r="BI298" i="4"/>
  <c r="BH298" i="4"/>
  <c r="BG298" i="4"/>
  <c r="BF298" i="4"/>
  <c r="T298" i="4"/>
  <c r="R298" i="4"/>
  <c r="P298" i="4"/>
  <c r="BI289" i="4"/>
  <c r="BH289" i="4"/>
  <c r="BG289" i="4"/>
  <c r="BF289" i="4"/>
  <c r="T289" i="4"/>
  <c r="R289" i="4"/>
  <c r="P289" i="4"/>
  <c r="BI280" i="4"/>
  <c r="BH280" i="4"/>
  <c r="BG280" i="4"/>
  <c r="BF280" i="4"/>
  <c r="T280" i="4"/>
  <c r="R280" i="4"/>
  <c r="P280" i="4"/>
  <c r="BI271" i="4"/>
  <c r="BH271" i="4"/>
  <c r="BG271" i="4"/>
  <c r="BF271" i="4"/>
  <c r="T271" i="4"/>
  <c r="R271" i="4"/>
  <c r="P271" i="4"/>
  <c r="BI264" i="4"/>
  <c r="BH264" i="4"/>
  <c r="BG264" i="4"/>
  <c r="BF264" i="4"/>
  <c r="T264" i="4"/>
  <c r="R264" i="4"/>
  <c r="P264" i="4"/>
  <c r="BI256" i="4"/>
  <c r="BH256" i="4"/>
  <c r="BG256" i="4"/>
  <c r="BF256" i="4"/>
  <c r="T256" i="4"/>
  <c r="R256" i="4"/>
  <c r="P256" i="4"/>
  <c r="BI251" i="4"/>
  <c r="BH251" i="4"/>
  <c r="BG251" i="4"/>
  <c r="BF251" i="4"/>
  <c r="T251" i="4"/>
  <c r="R251" i="4"/>
  <c r="P251" i="4"/>
  <c r="BI242" i="4"/>
  <c r="BH242" i="4"/>
  <c r="BG242" i="4"/>
  <c r="BF242" i="4"/>
  <c r="T242" i="4"/>
  <c r="R242" i="4"/>
  <c r="P242" i="4"/>
  <c r="BI225" i="4"/>
  <c r="BH225" i="4"/>
  <c r="BG225" i="4"/>
  <c r="BF225" i="4"/>
  <c r="T225" i="4"/>
  <c r="R225" i="4"/>
  <c r="P225" i="4"/>
  <c r="BI206" i="4"/>
  <c r="BH206" i="4"/>
  <c r="BG206" i="4"/>
  <c r="BF206" i="4"/>
  <c r="T206" i="4"/>
  <c r="R206" i="4"/>
  <c r="P206" i="4"/>
  <c r="BI189" i="4"/>
  <c r="BH189" i="4"/>
  <c r="BG189" i="4"/>
  <c r="BF189" i="4"/>
  <c r="T189" i="4"/>
  <c r="R189" i="4"/>
  <c r="P189" i="4"/>
  <c r="BI183" i="4"/>
  <c r="BH183" i="4"/>
  <c r="BG183" i="4"/>
  <c r="BF183" i="4"/>
  <c r="T183" i="4"/>
  <c r="R183" i="4"/>
  <c r="P183" i="4"/>
  <c r="BI178" i="4"/>
  <c r="BH178" i="4"/>
  <c r="BG178" i="4"/>
  <c r="BF178" i="4"/>
  <c r="T178" i="4"/>
  <c r="R178" i="4"/>
  <c r="P178" i="4"/>
  <c r="BI172" i="4"/>
  <c r="BH172" i="4"/>
  <c r="BG172" i="4"/>
  <c r="BF172" i="4"/>
  <c r="T172" i="4"/>
  <c r="R172" i="4"/>
  <c r="P172" i="4"/>
  <c r="BI166" i="4"/>
  <c r="BH166" i="4"/>
  <c r="BG166" i="4"/>
  <c r="BF166" i="4"/>
  <c r="T166" i="4"/>
  <c r="R166" i="4"/>
  <c r="P166" i="4"/>
  <c r="BI160" i="4"/>
  <c r="BH160" i="4"/>
  <c r="BG160" i="4"/>
  <c r="BF160" i="4"/>
  <c r="T160" i="4"/>
  <c r="R160" i="4"/>
  <c r="P160" i="4"/>
  <c r="BI154" i="4"/>
  <c r="BH154" i="4"/>
  <c r="BG154" i="4"/>
  <c r="BF154" i="4"/>
  <c r="T154" i="4"/>
  <c r="R154" i="4"/>
  <c r="P154" i="4"/>
  <c r="BI148" i="4"/>
  <c r="BH148" i="4"/>
  <c r="BG148" i="4"/>
  <c r="BF148" i="4"/>
  <c r="T148" i="4"/>
  <c r="R148" i="4"/>
  <c r="P148" i="4"/>
  <c r="BI132" i="4"/>
  <c r="BH132" i="4"/>
  <c r="BG132" i="4"/>
  <c r="BF132" i="4"/>
  <c r="T132" i="4"/>
  <c r="R132" i="4"/>
  <c r="P132" i="4"/>
  <c r="BI127" i="4"/>
  <c r="BH127" i="4"/>
  <c r="BG127" i="4"/>
  <c r="BF127" i="4"/>
  <c r="T127" i="4"/>
  <c r="R127" i="4"/>
  <c r="P127" i="4"/>
  <c r="BI122" i="4"/>
  <c r="BH122" i="4"/>
  <c r="BG122" i="4"/>
  <c r="BF122" i="4"/>
  <c r="T122" i="4"/>
  <c r="R122" i="4"/>
  <c r="P122" i="4"/>
  <c r="J117" i="4"/>
  <c r="F116" i="4"/>
  <c r="F114" i="4"/>
  <c r="E112" i="4"/>
  <c r="J92" i="4"/>
  <c r="F91" i="4"/>
  <c r="F89" i="4"/>
  <c r="E87" i="4"/>
  <c r="J21" i="4"/>
  <c r="E21" i="4"/>
  <c r="J116" i="4"/>
  <c r="J20" i="4"/>
  <c r="J18" i="4"/>
  <c r="E18" i="4"/>
  <c r="F117" i="4"/>
  <c r="J17" i="4"/>
  <c r="J12" i="4"/>
  <c r="J89" i="4"/>
  <c r="E7" i="4"/>
  <c r="E110" i="4" s="1"/>
  <c r="J37" i="3"/>
  <c r="J36" i="3"/>
  <c r="AY96" i="1"/>
  <c r="J35" i="3"/>
  <c r="AX96" i="1"/>
  <c r="BI1243" i="3"/>
  <c r="BH1243" i="3"/>
  <c r="BG1243" i="3"/>
  <c r="BF1243" i="3"/>
  <c r="T1243" i="3"/>
  <c r="R1243" i="3"/>
  <c r="P1243" i="3"/>
  <c r="BI1234" i="3"/>
  <c r="BH1234" i="3"/>
  <c r="BG1234" i="3"/>
  <c r="BF1234" i="3"/>
  <c r="T1234" i="3"/>
  <c r="R1234" i="3"/>
  <c r="P1234" i="3"/>
  <c r="BI1229" i="3"/>
  <c r="BH1229" i="3"/>
  <c r="BG1229" i="3"/>
  <c r="BF1229" i="3"/>
  <c r="T1229" i="3"/>
  <c r="R1229" i="3"/>
  <c r="P1229" i="3"/>
  <c r="BI1224" i="3"/>
  <c r="BH1224" i="3"/>
  <c r="BG1224" i="3"/>
  <c r="BF1224" i="3"/>
  <c r="T1224" i="3"/>
  <c r="R1224" i="3"/>
  <c r="P1224" i="3"/>
  <c r="BI1220" i="3"/>
  <c r="BH1220" i="3"/>
  <c r="BG1220" i="3"/>
  <c r="BF1220" i="3"/>
  <c r="T1220" i="3"/>
  <c r="R1220" i="3"/>
  <c r="P1220" i="3"/>
  <c r="BI1216" i="3"/>
  <c r="BH1216" i="3"/>
  <c r="BG1216" i="3"/>
  <c r="BF1216" i="3"/>
  <c r="T1216" i="3"/>
  <c r="R1216" i="3"/>
  <c r="P1216" i="3"/>
  <c r="BI1211" i="3"/>
  <c r="BH1211" i="3"/>
  <c r="BG1211" i="3"/>
  <c r="BF1211" i="3"/>
  <c r="T1211" i="3"/>
  <c r="R1211" i="3"/>
  <c r="P1211" i="3"/>
  <c r="BI1207" i="3"/>
  <c r="BH1207" i="3"/>
  <c r="BG1207" i="3"/>
  <c r="BF1207" i="3"/>
  <c r="T1207" i="3"/>
  <c r="R1207" i="3"/>
  <c r="P1207" i="3"/>
  <c r="BI1203" i="3"/>
  <c r="BH1203" i="3"/>
  <c r="BG1203" i="3"/>
  <c r="BF1203" i="3"/>
  <c r="T1203" i="3"/>
  <c r="R1203" i="3"/>
  <c r="P1203" i="3"/>
  <c r="BI1192" i="3"/>
  <c r="BH1192" i="3"/>
  <c r="BG1192" i="3"/>
  <c r="BF1192" i="3"/>
  <c r="T1192" i="3"/>
  <c r="R1192" i="3"/>
  <c r="P1192" i="3"/>
  <c r="BI1185" i="3"/>
  <c r="BH1185" i="3"/>
  <c r="BG1185" i="3"/>
  <c r="BF1185" i="3"/>
  <c r="T1185" i="3"/>
  <c r="R1185" i="3"/>
  <c r="P1185" i="3"/>
  <c r="BI1178" i="3"/>
  <c r="BH1178" i="3"/>
  <c r="BG1178" i="3"/>
  <c r="BF1178" i="3"/>
  <c r="T1178" i="3"/>
  <c r="R1178" i="3"/>
  <c r="P1178" i="3"/>
  <c r="BI1171" i="3"/>
  <c r="BH1171" i="3"/>
  <c r="BG1171" i="3"/>
  <c r="BF1171" i="3"/>
  <c r="T1171" i="3"/>
  <c r="R1171" i="3"/>
  <c r="P1171" i="3"/>
  <c r="BI1166" i="3"/>
  <c r="BH1166" i="3"/>
  <c r="BG1166" i="3"/>
  <c r="BF1166" i="3"/>
  <c r="T1166" i="3"/>
  <c r="R1166" i="3"/>
  <c r="P1166" i="3"/>
  <c r="BI1159" i="3"/>
  <c r="BH1159" i="3"/>
  <c r="BG1159" i="3"/>
  <c r="BF1159" i="3"/>
  <c r="T1159" i="3"/>
  <c r="R1159" i="3"/>
  <c r="P1159" i="3"/>
  <c r="BI1152" i="3"/>
  <c r="BH1152" i="3"/>
  <c r="BG1152" i="3"/>
  <c r="BF1152" i="3"/>
  <c r="T1152" i="3"/>
  <c r="R1152" i="3"/>
  <c r="P1152" i="3"/>
  <c r="BI1145" i="3"/>
  <c r="BH1145" i="3"/>
  <c r="BG1145" i="3"/>
  <c r="BF1145" i="3"/>
  <c r="T1145" i="3"/>
  <c r="R1145" i="3"/>
  <c r="P1145" i="3"/>
  <c r="BI1138" i="3"/>
  <c r="BH1138" i="3"/>
  <c r="BG1138" i="3"/>
  <c r="BF1138" i="3"/>
  <c r="T1138" i="3"/>
  <c r="R1138" i="3"/>
  <c r="P1138" i="3"/>
  <c r="BI1131" i="3"/>
  <c r="BH1131" i="3"/>
  <c r="BG1131" i="3"/>
  <c r="BF1131" i="3"/>
  <c r="T1131" i="3"/>
  <c r="R1131" i="3"/>
  <c r="P1131" i="3"/>
  <c r="BI1124" i="3"/>
  <c r="BH1124" i="3"/>
  <c r="BG1124" i="3"/>
  <c r="BF1124" i="3"/>
  <c r="T1124" i="3"/>
  <c r="R1124" i="3"/>
  <c r="P1124" i="3"/>
  <c r="BI1120" i="3"/>
  <c r="BH1120" i="3"/>
  <c r="BG1120" i="3"/>
  <c r="BF1120" i="3"/>
  <c r="T1120" i="3"/>
  <c r="R1120" i="3"/>
  <c r="P1120" i="3"/>
  <c r="BI1116" i="3"/>
  <c r="BH1116" i="3"/>
  <c r="BG1116" i="3"/>
  <c r="BF1116" i="3"/>
  <c r="T1116" i="3"/>
  <c r="R1116" i="3"/>
  <c r="P1116" i="3"/>
  <c r="BI1111" i="3"/>
  <c r="BH1111" i="3"/>
  <c r="BG1111" i="3"/>
  <c r="BF1111" i="3"/>
  <c r="T1111" i="3"/>
  <c r="R1111" i="3"/>
  <c r="P1111" i="3"/>
  <c r="BI1106" i="3"/>
  <c r="BH1106" i="3"/>
  <c r="BG1106" i="3"/>
  <c r="BF1106" i="3"/>
  <c r="T1106" i="3"/>
  <c r="R1106" i="3"/>
  <c r="P1106" i="3"/>
  <c r="BI1101" i="3"/>
  <c r="BH1101" i="3"/>
  <c r="BG1101" i="3"/>
  <c r="BF1101" i="3"/>
  <c r="T1101" i="3"/>
  <c r="R1101" i="3"/>
  <c r="P1101" i="3"/>
  <c r="BI1096" i="3"/>
  <c r="BH1096" i="3"/>
  <c r="BG1096" i="3"/>
  <c r="BF1096" i="3"/>
  <c r="T1096" i="3"/>
  <c r="R1096" i="3"/>
  <c r="P1096" i="3"/>
  <c r="BI1091" i="3"/>
  <c r="BH1091" i="3"/>
  <c r="BG1091" i="3"/>
  <c r="BF1091" i="3"/>
  <c r="T1091" i="3"/>
  <c r="R1091" i="3"/>
  <c r="P1091" i="3"/>
  <c r="BI1086" i="3"/>
  <c r="BH1086" i="3"/>
  <c r="BG1086" i="3"/>
  <c r="BF1086" i="3"/>
  <c r="T1086" i="3"/>
  <c r="R1086" i="3"/>
  <c r="P1086" i="3"/>
  <c r="BI1081" i="3"/>
  <c r="BH1081" i="3"/>
  <c r="BG1081" i="3"/>
  <c r="BF1081" i="3"/>
  <c r="T1081" i="3"/>
  <c r="R1081" i="3"/>
  <c r="P1081" i="3"/>
  <c r="BI1076" i="3"/>
  <c r="BH1076" i="3"/>
  <c r="BG1076" i="3"/>
  <c r="BF1076" i="3"/>
  <c r="T1076" i="3"/>
  <c r="R1076" i="3"/>
  <c r="P1076" i="3"/>
  <c r="BI1072" i="3"/>
  <c r="BH1072" i="3"/>
  <c r="BG1072" i="3"/>
  <c r="BF1072" i="3"/>
  <c r="T1072" i="3"/>
  <c r="R1072" i="3"/>
  <c r="P1072" i="3"/>
  <c r="BI1068" i="3"/>
  <c r="BH1068" i="3"/>
  <c r="BG1068" i="3"/>
  <c r="BF1068" i="3"/>
  <c r="T1068" i="3"/>
  <c r="R1068" i="3"/>
  <c r="P1068" i="3"/>
  <c r="BI1063" i="3"/>
  <c r="BH1063" i="3"/>
  <c r="BG1063" i="3"/>
  <c r="BF1063" i="3"/>
  <c r="T1063" i="3"/>
  <c r="R1063" i="3"/>
  <c r="P1063" i="3"/>
  <c r="BI1058" i="3"/>
  <c r="BH1058" i="3"/>
  <c r="BG1058" i="3"/>
  <c r="BF1058" i="3"/>
  <c r="T1058" i="3"/>
  <c r="R1058" i="3"/>
  <c r="P1058" i="3"/>
  <c r="BI1053" i="3"/>
  <c r="BH1053" i="3"/>
  <c r="BG1053" i="3"/>
  <c r="BF1053" i="3"/>
  <c r="T1053" i="3"/>
  <c r="R1053" i="3"/>
  <c r="P1053" i="3"/>
  <c r="BI1042" i="3"/>
  <c r="BH1042" i="3"/>
  <c r="BG1042" i="3"/>
  <c r="BF1042" i="3"/>
  <c r="T1042" i="3"/>
  <c r="R1042" i="3"/>
  <c r="P1042" i="3"/>
  <c r="BI1031" i="3"/>
  <c r="BH1031" i="3"/>
  <c r="BG1031" i="3"/>
  <c r="BF1031" i="3"/>
  <c r="T1031" i="3"/>
  <c r="R1031" i="3"/>
  <c r="P1031" i="3"/>
  <c r="BI1022" i="3"/>
  <c r="BH1022" i="3"/>
  <c r="BG1022" i="3"/>
  <c r="BF1022" i="3"/>
  <c r="T1022" i="3"/>
  <c r="R1022" i="3"/>
  <c r="P1022" i="3"/>
  <c r="BI1017" i="3"/>
  <c r="BH1017" i="3"/>
  <c r="BG1017" i="3"/>
  <c r="BF1017" i="3"/>
  <c r="T1017" i="3"/>
  <c r="R1017" i="3"/>
  <c r="P1017" i="3"/>
  <c r="BI1008" i="3"/>
  <c r="BH1008" i="3"/>
  <c r="BG1008" i="3"/>
  <c r="BF1008" i="3"/>
  <c r="T1008" i="3"/>
  <c r="R1008" i="3"/>
  <c r="P1008" i="3"/>
  <c r="BI1003" i="3"/>
  <c r="BH1003" i="3"/>
  <c r="BG1003" i="3"/>
  <c r="BF1003" i="3"/>
  <c r="T1003" i="3"/>
  <c r="R1003" i="3"/>
  <c r="P1003" i="3"/>
  <c r="BI991" i="3"/>
  <c r="BH991" i="3"/>
  <c r="BG991" i="3"/>
  <c r="BF991" i="3"/>
  <c r="T991" i="3"/>
  <c r="R991" i="3"/>
  <c r="P991" i="3"/>
  <c r="BI980" i="3"/>
  <c r="BH980" i="3"/>
  <c r="BG980" i="3"/>
  <c r="BF980" i="3"/>
  <c r="T980" i="3"/>
  <c r="R980" i="3"/>
  <c r="P980" i="3"/>
  <c r="BI974" i="3"/>
  <c r="BH974" i="3"/>
  <c r="BG974" i="3"/>
  <c r="BF974" i="3"/>
  <c r="T974" i="3"/>
  <c r="R974" i="3"/>
  <c r="P974" i="3"/>
  <c r="BI970" i="3"/>
  <c r="BH970" i="3"/>
  <c r="BG970" i="3"/>
  <c r="BF970" i="3"/>
  <c r="T970" i="3"/>
  <c r="R970" i="3"/>
  <c r="P970" i="3"/>
  <c r="BI966" i="3"/>
  <c r="BH966" i="3"/>
  <c r="BG966" i="3"/>
  <c r="BF966" i="3"/>
  <c r="T966" i="3"/>
  <c r="R966" i="3"/>
  <c r="P966" i="3"/>
  <c r="BI955" i="3"/>
  <c r="BH955" i="3"/>
  <c r="BG955" i="3"/>
  <c r="BF955" i="3"/>
  <c r="T955" i="3"/>
  <c r="R955" i="3"/>
  <c r="P955" i="3"/>
  <c r="BI946" i="3"/>
  <c r="BH946" i="3"/>
  <c r="BG946" i="3"/>
  <c r="BF946" i="3"/>
  <c r="T946" i="3"/>
  <c r="R946" i="3"/>
  <c r="P946" i="3"/>
  <c r="BI941" i="3"/>
  <c r="BH941" i="3"/>
  <c r="BG941" i="3"/>
  <c r="BF941" i="3"/>
  <c r="T941" i="3"/>
  <c r="R941" i="3"/>
  <c r="P941" i="3"/>
  <c r="BI936" i="3"/>
  <c r="BH936" i="3"/>
  <c r="BG936" i="3"/>
  <c r="BF936" i="3"/>
  <c r="T936" i="3"/>
  <c r="R936" i="3"/>
  <c r="P936" i="3"/>
  <c r="BI932" i="3"/>
  <c r="BH932" i="3"/>
  <c r="BG932" i="3"/>
  <c r="BF932" i="3"/>
  <c r="T932" i="3"/>
  <c r="R932" i="3"/>
  <c r="P932" i="3"/>
  <c r="BI928" i="3"/>
  <c r="BH928" i="3"/>
  <c r="BG928" i="3"/>
  <c r="BF928" i="3"/>
  <c r="T928" i="3"/>
  <c r="R928" i="3"/>
  <c r="P928" i="3"/>
  <c r="BI915" i="3"/>
  <c r="BH915" i="3"/>
  <c r="BG915" i="3"/>
  <c r="BF915" i="3"/>
  <c r="T915" i="3"/>
  <c r="R915" i="3"/>
  <c r="P915" i="3"/>
  <c r="BI906" i="3"/>
  <c r="BH906" i="3"/>
  <c r="BG906" i="3"/>
  <c r="BF906" i="3"/>
  <c r="T906" i="3"/>
  <c r="R906" i="3"/>
  <c r="P906" i="3"/>
  <c r="BI893" i="3"/>
  <c r="BH893" i="3"/>
  <c r="BG893" i="3"/>
  <c r="BF893" i="3"/>
  <c r="T893" i="3"/>
  <c r="R893" i="3"/>
  <c r="P893" i="3"/>
  <c r="BI884" i="3"/>
  <c r="BH884" i="3"/>
  <c r="BG884" i="3"/>
  <c r="BF884" i="3"/>
  <c r="T884" i="3"/>
  <c r="R884" i="3"/>
  <c r="P884" i="3"/>
  <c r="BI871" i="3"/>
  <c r="BH871" i="3"/>
  <c r="BG871" i="3"/>
  <c r="BF871" i="3"/>
  <c r="T871" i="3"/>
  <c r="R871" i="3"/>
  <c r="P871" i="3"/>
  <c r="BI862" i="3"/>
  <c r="BH862" i="3"/>
  <c r="BG862" i="3"/>
  <c r="BF862" i="3"/>
  <c r="T862" i="3"/>
  <c r="R862" i="3"/>
  <c r="P862" i="3"/>
  <c r="BI851" i="3"/>
  <c r="BH851" i="3"/>
  <c r="BG851" i="3"/>
  <c r="BF851" i="3"/>
  <c r="T851" i="3"/>
  <c r="R851" i="3"/>
  <c r="P851" i="3"/>
  <c r="BI842" i="3"/>
  <c r="BH842" i="3"/>
  <c r="BG842" i="3"/>
  <c r="BF842" i="3"/>
  <c r="T842" i="3"/>
  <c r="R842" i="3"/>
  <c r="P842" i="3"/>
  <c r="BI837" i="3"/>
  <c r="BH837" i="3"/>
  <c r="BG837" i="3"/>
  <c r="BF837" i="3"/>
  <c r="T837" i="3"/>
  <c r="R837" i="3"/>
  <c r="P837" i="3"/>
  <c r="BI832" i="3"/>
  <c r="BH832" i="3"/>
  <c r="BG832" i="3"/>
  <c r="BF832" i="3"/>
  <c r="T832" i="3"/>
  <c r="R832" i="3"/>
  <c r="P832" i="3"/>
  <c r="BI821" i="3"/>
  <c r="BH821" i="3"/>
  <c r="BG821" i="3"/>
  <c r="BF821" i="3"/>
  <c r="T821" i="3"/>
  <c r="R821" i="3"/>
  <c r="P821" i="3"/>
  <c r="BI812" i="3"/>
  <c r="BH812" i="3"/>
  <c r="BG812" i="3"/>
  <c r="BF812" i="3"/>
  <c r="T812" i="3"/>
  <c r="R812" i="3"/>
  <c r="P812" i="3"/>
  <c r="BI803" i="3"/>
  <c r="BH803" i="3"/>
  <c r="BG803" i="3"/>
  <c r="BF803" i="3"/>
  <c r="T803" i="3"/>
  <c r="R803" i="3"/>
  <c r="P803" i="3"/>
  <c r="BI794" i="3"/>
  <c r="BH794" i="3"/>
  <c r="BG794" i="3"/>
  <c r="BF794" i="3"/>
  <c r="T794" i="3"/>
  <c r="R794" i="3"/>
  <c r="P794" i="3"/>
  <c r="BI785" i="3"/>
  <c r="BH785" i="3"/>
  <c r="BG785" i="3"/>
  <c r="BF785" i="3"/>
  <c r="T785" i="3"/>
  <c r="R785" i="3"/>
  <c r="P785" i="3"/>
  <c r="BI779" i="3"/>
  <c r="BH779" i="3"/>
  <c r="BG779" i="3"/>
  <c r="BF779" i="3"/>
  <c r="T779" i="3"/>
  <c r="R779" i="3"/>
  <c r="P779" i="3"/>
  <c r="BI768" i="3"/>
  <c r="BH768" i="3"/>
  <c r="BG768" i="3"/>
  <c r="BF768" i="3"/>
  <c r="T768" i="3"/>
  <c r="R768" i="3"/>
  <c r="P768" i="3"/>
  <c r="BI751" i="3"/>
  <c r="BH751" i="3"/>
  <c r="BG751" i="3"/>
  <c r="BF751" i="3"/>
  <c r="T751" i="3"/>
  <c r="R751" i="3"/>
  <c r="P751" i="3"/>
  <c r="BI744" i="3"/>
  <c r="BH744" i="3"/>
  <c r="BG744" i="3"/>
  <c r="BF744" i="3"/>
  <c r="T744" i="3"/>
  <c r="R744" i="3"/>
  <c r="P744" i="3"/>
  <c r="BI737" i="3"/>
  <c r="BH737" i="3"/>
  <c r="BG737" i="3"/>
  <c r="BF737" i="3"/>
  <c r="T737" i="3"/>
  <c r="R737" i="3"/>
  <c r="P737" i="3"/>
  <c r="BI730" i="3"/>
  <c r="BH730" i="3"/>
  <c r="BG730" i="3"/>
  <c r="BF730" i="3"/>
  <c r="T730" i="3"/>
  <c r="R730" i="3"/>
  <c r="P730" i="3"/>
  <c r="BI723" i="3"/>
  <c r="BH723" i="3"/>
  <c r="BG723" i="3"/>
  <c r="BF723" i="3"/>
  <c r="T723" i="3"/>
  <c r="R723" i="3"/>
  <c r="P723" i="3"/>
  <c r="BI714" i="3"/>
  <c r="BH714" i="3"/>
  <c r="BG714" i="3"/>
  <c r="BF714" i="3"/>
  <c r="T714" i="3"/>
  <c r="R714" i="3"/>
  <c r="P714" i="3"/>
  <c r="BI707" i="3"/>
  <c r="BH707" i="3"/>
  <c r="BG707" i="3"/>
  <c r="BF707" i="3"/>
  <c r="T707" i="3"/>
  <c r="R707" i="3"/>
  <c r="P707" i="3"/>
  <c r="BI700" i="3"/>
  <c r="BH700" i="3"/>
  <c r="BG700" i="3"/>
  <c r="BF700" i="3"/>
  <c r="T700" i="3"/>
  <c r="R700" i="3"/>
  <c r="P700" i="3"/>
  <c r="BI693" i="3"/>
  <c r="BH693" i="3"/>
  <c r="BG693" i="3"/>
  <c r="BF693" i="3"/>
  <c r="T693" i="3"/>
  <c r="R693" i="3"/>
  <c r="P693" i="3"/>
  <c r="BI689" i="3"/>
  <c r="BH689" i="3"/>
  <c r="BG689" i="3"/>
  <c r="BF689" i="3"/>
  <c r="T689" i="3"/>
  <c r="R689" i="3"/>
  <c r="P689" i="3"/>
  <c r="BI680" i="3"/>
  <c r="BH680" i="3"/>
  <c r="BG680" i="3"/>
  <c r="BF680" i="3"/>
  <c r="T680" i="3"/>
  <c r="R680" i="3"/>
  <c r="P680" i="3"/>
  <c r="BI671" i="3"/>
  <c r="BH671" i="3"/>
  <c r="BG671" i="3"/>
  <c r="BF671" i="3"/>
  <c r="T671" i="3"/>
  <c r="R671" i="3"/>
  <c r="P671" i="3"/>
  <c r="BI666" i="3"/>
  <c r="BH666" i="3"/>
  <c r="BG666" i="3"/>
  <c r="BF666" i="3"/>
  <c r="T666" i="3"/>
  <c r="R666" i="3"/>
  <c r="P666" i="3"/>
  <c r="BI661" i="3"/>
  <c r="BH661" i="3"/>
  <c r="BG661" i="3"/>
  <c r="BF661" i="3"/>
  <c r="T661" i="3"/>
  <c r="R661" i="3"/>
  <c r="P661" i="3"/>
  <c r="BI656" i="3"/>
  <c r="BH656" i="3"/>
  <c r="BG656" i="3"/>
  <c r="BF656" i="3"/>
  <c r="T656" i="3"/>
  <c r="R656" i="3"/>
  <c r="P656" i="3"/>
  <c r="BI651" i="3"/>
  <c r="BH651" i="3"/>
  <c r="BG651" i="3"/>
  <c r="BF651" i="3"/>
  <c r="T651" i="3"/>
  <c r="R651" i="3"/>
  <c r="P651" i="3"/>
  <c r="BI644" i="3"/>
  <c r="BH644" i="3"/>
  <c r="BG644" i="3"/>
  <c r="BF644" i="3"/>
  <c r="T644" i="3"/>
  <c r="R644" i="3"/>
  <c r="P644" i="3"/>
  <c r="BI639" i="3"/>
  <c r="BH639" i="3"/>
  <c r="BG639" i="3"/>
  <c r="BF639" i="3"/>
  <c r="T639" i="3"/>
  <c r="R639" i="3"/>
  <c r="P639" i="3"/>
  <c r="BI634" i="3"/>
  <c r="BH634" i="3"/>
  <c r="BG634" i="3"/>
  <c r="BF634" i="3"/>
  <c r="T634" i="3"/>
  <c r="R634" i="3"/>
  <c r="P634" i="3"/>
  <c r="BI625" i="3"/>
  <c r="BH625" i="3"/>
  <c r="BG625" i="3"/>
  <c r="BF625" i="3"/>
  <c r="T625" i="3"/>
  <c r="R625" i="3"/>
  <c r="P625" i="3"/>
  <c r="BI620" i="3"/>
  <c r="BH620" i="3"/>
  <c r="BG620" i="3"/>
  <c r="BF620" i="3"/>
  <c r="T620" i="3"/>
  <c r="R620" i="3"/>
  <c r="P620" i="3"/>
  <c r="BI611" i="3"/>
  <c r="BH611" i="3"/>
  <c r="BG611" i="3"/>
  <c r="BF611" i="3"/>
  <c r="T611" i="3"/>
  <c r="R611" i="3"/>
  <c r="P611" i="3"/>
  <c r="BI604" i="3"/>
  <c r="BH604" i="3"/>
  <c r="BG604" i="3"/>
  <c r="BF604" i="3"/>
  <c r="T604" i="3"/>
  <c r="R604" i="3"/>
  <c r="P604" i="3"/>
  <c r="BI597" i="3"/>
  <c r="BH597" i="3"/>
  <c r="BG597" i="3"/>
  <c r="BF597" i="3"/>
  <c r="T597" i="3"/>
  <c r="R597" i="3"/>
  <c r="P597" i="3"/>
  <c r="BI592" i="3"/>
  <c r="BH592" i="3"/>
  <c r="BG592" i="3"/>
  <c r="BF592" i="3"/>
  <c r="T592" i="3"/>
  <c r="R592" i="3"/>
  <c r="P592" i="3"/>
  <c r="BI587" i="3"/>
  <c r="BH587" i="3"/>
  <c r="BG587" i="3"/>
  <c r="BF587" i="3"/>
  <c r="T587" i="3"/>
  <c r="R587" i="3"/>
  <c r="P587" i="3"/>
  <c r="BI580" i="3"/>
  <c r="BH580" i="3"/>
  <c r="BG580" i="3"/>
  <c r="BF580" i="3"/>
  <c r="T580" i="3"/>
  <c r="R580" i="3"/>
  <c r="P580" i="3"/>
  <c r="BI573" i="3"/>
  <c r="BH573" i="3"/>
  <c r="BG573" i="3"/>
  <c r="BF573" i="3"/>
  <c r="T573" i="3"/>
  <c r="R573" i="3"/>
  <c r="P573" i="3"/>
  <c r="BI566" i="3"/>
  <c r="BH566" i="3"/>
  <c r="BG566" i="3"/>
  <c r="BF566" i="3"/>
  <c r="T566" i="3"/>
  <c r="R566" i="3"/>
  <c r="P566" i="3"/>
  <c r="BI561" i="3"/>
  <c r="BH561" i="3"/>
  <c r="BG561" i="3"/>
  <c r="BF561" i="3"/>
  <c r="T561" i="3"/>
  <c r="R561" i="3"/>
  <c r="P561" i="3"/>
  <c r="BI556" i="3"/>
  <c r="BH556" i="3"/>
  <c r="BG556" i="3"/>
  <c r="BF556" i="3"/>
  <c r="T556" i="3"/>
  <c r="R556" i="3"/>
  <c r="P556" i="3"/>
  <c r="BI551" i="3"/>
  <c r="BH551" i="3"/>
  <c r="BG551" i="3"/>
  <c r="BF551" i="3"/>
  <c r="T551" i="3"/>
  <c r="R551" i="3"/>
  <c r="P551" i="3"/>
  <c r="BI544" i="3"/>
  <c r="BH544" i="3"/>
  <c r="BG544" i="3"/>
  <c r="BF544" i="3"/>
  <c r="T544" i="3"/>
  <c r="R544" i="3"/>
  <c r="P544" i="3"/>
  <c r="BI537" i="3"/>
  <c r="BH537" i="3"/>
  <c r="BG537" i="3"/>
  <c r="BF537" i="3"/>
  <c r="T537" i="3"/>
  <c r="R537" i="3"/>
  <c r="P537" i="3"/>
  <c r="BI516" i="3"/>
  <c r="BH516" i="3"/>
  <c r="BG516" i="3"/>
  <c r="BF516" i="3"/>
  <c r="T516" i="3"/>
  <c r="R516" i="3"/>
  <c r="P516" i="3"/>
  <c r="BI502" i="3"/>
  <c r="BH502" i="3"/>
  <c r="BG502" i="3"/>
  <c r="BF502" i="3"/>
  <c r="T502" i="3"/>
  <c r="R502" i="3"/>
  <c r="P502" i="3"/>
  <c r="BI495" i="3"/>
  <c r="BH495" i="3"/>
  <c r="BG495" i="3"/>
  <c r="BF495" i="3"/>
  <c r="T495" i="3"/>
  <c r="R495" i="3"/>
  <c r="P495" i="3"/>
  <c r="BI490" i="3"/>
  <c r="BH490" i="3"/>
  <c r="BG490" i="3"/>
  <c r="BF490" i="3"/>
  <c r="T490" i="3"/>
  <c r="R490" i="3"/>
  <c r="P490" i="3"/>
  <c r="BI484" i="3"/>
  <c r="BH484" i="3"/>
  <c r="BG484" i="3"/>
  <c r="BF484" i="3"/>
  <c r="T484" i="3"/>
  <c r="R484" i="3"/>
  <c r="P484" i="3"/>
  <c r="BI474" i="3"/>
  <c r="BH474" i="3"/>
  <c r="BG474" i="3"/>
  <c r="BF474" i="3"/>
  <c r="T474" i="3"/>
  <c r="R474" i="3"/>
  <c r="P474" i="3"/>
  <c r="BI464" i="3"/>
  <c r="BH464" i="3"/>
  <c r="BG464" i="3"/>
  <c r="BF464" i="3"/>
  <c r="T464" i="3"/>
  <c r="R464" i="3"/>
  <c r="P464" i="3"/>
  <c r="BI450" i="3"/>
  <c r="BH450" i="3"/>
  <c r="BG450" i="3"/>
  <c r="BF450" i="3"/>
  <c r="T450" i="3"/>
  <c r="R450" i="3"/>
  <c r="P450" i="3"/>
  <c r="BI432" i="3"/>
  <c r="BH432" i="3"/>
  <c r="BG432" i="3"/>
  <c r="BF432" i="3"/>
  <c r="T432" i="3"/>
  <c r="R432" i="3"/>
  <c r="P432" i="3"/>
  <c r="BI418" i="3"/>
  <c r="BH418" i="3"/>
  <c r="BG418" i="3"/>
  <c r="BF418" i="3"/>
  <c r="T418" i="3"/>
  <c r="R418" i="3"/>
  <c r="P418" i="3"/>
  <c r="BI406" i="3"/>
  <c r="BH406" i="3"/>
  <c r="BG406" i="3"/>
  <c r="BF406" i="3"/>
  <c r="T406" i="3"/>
  <c r="R406" i="3"/>
  <c r="P406" i="3"/>
  <c r="BI401" i="3"/>
  <c r="BH401" i="3"/>
  <c r="BG401" i="3"/>
  <c r="BF401" i="3"/>
  <c r="T401" i="3"/>
  <c r="R401" i="3"/>
  <c r="P401" i="3"/>
  <c r="BI382" i="3"/>
  <c r="BH382" i="3"/>
  <c r="BG382" i="3"/>
  <c r="BF382" i="3"/>
  <c r="T382" i="3"/>
  <c r="R382" i="3"/>
  <c r="P382" i="3"/>
  <c r="BI364" i="3"/>
  <c r="BH364" i="3"/>
  <c r="BG364" i="3"/>
  <c r="BF364" i="3"/>
  <c r="T364" i="3"/>
  <c r="R364" i="3"/>
  <c r="P364" i="3"/>
  <c r="BI346" i="3"/>
  <c r="BH346" i="3"/>
  <c r="BG346" i="3"/>
  <c r="BF346" i="3"/>
  <c r="T346" i="3"/>
  <c r="R346" i="3"/>
  <c r="P346" i="3"/>
  <c r="BI340" i="3"/>
  <c r="BH340" i="3"/>
  <c r="BG340" i="3"/>
  <c r="BF340" i="3"/>
  <c r="T340" i="3"/>
  <c r="R340" i="3"/>
  <c r="P340" i="3"/>
  <c r="BI328" i="3"/>
  <c r="BH328" i="3"/>
  <c r="BG328" i="3"/>
  <c r="BF328" i="3"/>
  <c r="T328" i="3"/>
  <c r="R328" i="3"/>
  <c r="P328" i="3"/>
  <c r="BI322" i="3"/>
  <c r="BH322" i="3"/>
  <c r="BG322" i="3"/>
  <c r="BF322" i="3"/>
  <c r="T322" i="3"/>
  <c r="R322" i="3"/>
  <c r="P322" i="3"/>
  <c r="BI310" i="3"/>
  <c r="BH310" i="3"/>
  <c r="BG310" i="3"/>
  <c r="BF310" i="3"/>
  <c r="T310" i="3"/>
  <c r="R310" i="3"/>
  <c r="P310" i="3"/>
  <c r="BI300" i="3"/>
  <c r="BH300" i="3"/>
  <c r="BG300" i="3"/>
  <c r="BF300" i="3"/>
  <c r="T300" i="3"/>
  <c r="R300" i="3"/>
  <c r="P300" i="3"/>
  <c r="BI290" i="3"/>
  <c r="BH290" i="3"/>
  <c r="BG290" i="3"/>
  <c r="BF290" i="3"/>
  <c r="T290" i="3"/>
  <c r="R290" i="3"/>
  <c r="P290" i="3"/>
  <c r="BI280" i="3"/>
  <c r="BH280" i="3"/>
  <c r="BG280" i="3"/>
  <c r="BF280" i="3"/>
  <c r="T280" i="3"/>
  <c r="R280" i="3"/>
  <c r="P280" i="3"/>
  <c r="BI270" i="3"/>
  <c r="BH270" i="3"/>
  <c r="BG270" i="3"/>
  <c r="BF270" i="3"/>
  <c r="T270" i="3"/>
  <c r="R270" i="3"/>
  <c r="P270" i="3"/>
  <c r="BI260" i="3"/>
  <c r="BH260" i="3"/>
  <c r="BG260" i="3"/>
  <c r="BF260" i="3"/>
  <c r="T260" i="3"/>
  <c r="R260" i="3"/>
  <c r="P260" i="3"/>
  <c r="BI250" i="3"/>
  <c r="BH250" i="3"/>
  <c r="BG250" i="3"/>
  <c r="BF250" i="3"/>
  <c r="T250" i="3"/>
  <c r="R250" i="3"/>
  <c r="P250" i="3"/>
  <c r="BI240" i="3"/>
  <c r="BH240" i="3"/>
  <c r="BG240" i="3"/>
  <c r="BF240" i="3"/>
  <c r="T240" i="3"/>
  <c r="R240" i="3"/>
  <c r="P240" i="3"/>
  <c r="BI230" i="3"/>
  <c r="BH230" i="3"/>
  <c r="BG230" i="3"/>
  <c r="BF230" i="3"/>
  <c r="T230" i="3"/>
  <c r="R230" i="3"/>
  <c r="P230" i="3"/>
  <c r="BI220" i="3"/>
  <c r="BH220" i="3"/>
  <c r="BG220" i="3"/>
  <c r="BF220" i="3"/>
  <c r="T220" i="3"/>
  <c r="R220" i="3"/>
  <c r="P220" i="3"/>
  <c r="BI210" i="3"/>
  <c r="BH210" i="3"/>
  <c r="BG210" i="3"/>
  <c r="BF210" i="3"/>
  <c r="T210" i="3"/>
  <c r="R210" i="3"/>
  <c r="P210" i="3"/>
  <c r="BI200" i="3"/>
  <c r="BH200" i="3"/>
  <c r="BG200" i="3"/>
  <c r="BF200" i="3"/>
  <c r="T200" i="3"/>
  <c r="R200" i="3"/>
  <c r="P200" i="3"/>
  <c r="BI190" i="3"/>
  <c r="BH190" i="3"/>
  <c r="BG190" i="3"/>
  <c r="BF190" i="3"/>
  <c r="T190" i="3"/>
  <c r="R190" i="3"/>
  <c r="P190" i="3"/>
  <c r="BI180" i="3"/>
  <c r="BH180" i="3"/>
  <c r="BG180" i="3"/>
  <c r="BF180" i="3"/>
  <c r="T180" i="3"/>
  <c r="R180" i="3"/>
  <c r="P180" i="3"/>
  <c r="BI170" i="3"/>
  <c r="BH170" i="3"/>
  <c r="BG170" i="3"/>
  <c r="BF170" i="3"/>
  <c r="T170" i="3"/>
  <c r="R170" i="3"/>
  <c r="P170" i="3"/>
  <c r="BI160" i="3"/>
  <c r="BH160" i="3"/>
  <c r="BG160" i="3"/>
  <c r="BF160" i="3"/>
  <c r="T160" i="3"/>
  <c r="R160" i="3"/>
  <c r="P160" i="3"/>
  <c r="BI150" i="3"/>
  <c r="BH150" i="3"/>
  <c r="BG150" i="3"/>
  <c r="BF150" i="3"/>
  <c r="T150" i="3"/>
  <c r="R150" i="3"/>
  <c r="P150" i="3"/>
  <c r="BI140" i="3"/>
  <c r="BH140" i="3"/>
  <c r="BG140" i="3"/>
  <c r="BF140" i="3"/>
  <c r="T140" i="3"/>
  <c r="R140" i="3"/>
  <c r="P140" i="3"/>
  <c r="BI128" i="3"/>
  <c r="BH128" i="3"/>
  <c r="BG128" i="3"/>
  <c r="BF128" i="3"/>
  <c r="T128" i="3"/>
  <c r="R128" i="3"/>
  <c r="P128" i="3"/>
  <c r="BI122" i="3"/>
  <c r="BH122" i="3"/>
  <c r="BG122" i="3"/>
  <c r="BF122" i="3"/>
  <c r="T122" i="3"/>
  <c r="R122" i="3"/>
  <c r="P122" i="3"/>
  <c r="J117" i="3"/>
  <c r="F116" i="3"/>
  <c r="F114" i="3"/>
  <c r="E112" i="3"/>
  <c r="J92" i="3"/>
  <c r="F91" i="3"/>
  <c r="F89" i="3"/>
  <c r="E87" i="3"/>
  <c r="J21" i="3"/>
  <c r="E21" i="3"/>
  <c r="J116" i="3"/>
  <c r="J20" i="3"/>
  <c r="J18" i="3"/>
  <c r="E18" i="3"/>
  <c r="F92" i="3"/>
  <c r="J17" i="3"/>
  <c r="J12" i="3"/>
  <c r="J114" i="3"/>
  <c r="E7" i="3"/>
  <c r="E110" i="3" s="1"/>
  <c r="J37" i="2"/>
  <c r="J36" i="2"/>
  <c r="AY95" i="1"/>
  <c r="J35" i="2"/>
  <c r="AX95" i="1"/>
  <c r="BI830" i="2"/>
  <c r="BH830" i="2"/>
  <c r="BG830" i="2"/>
  <c r="BF830" i="2"/>
  <c r="T830" i="2"/>
  <c r="R830" i="2"/>
  <c r="P830" i="2"/>
  <c r="BI815" i="2"/>
  <c r="BH815" i="2"/>
  <c r="BG815" i="2"/>
  <c r="BF815" i="2"/>
  <c r="T815" i="2"/>
  <c r="R815" i="2"/>
  <c r="P815" i="2"/>
  <c r="BI811" i="2"/>
  <c r="BH811" i="2"/>
  <c r="BG811" i="2"/>
  <c r="BF811" i="2"/>
  <c r="T811" i="2"/>
  <c r="R811" i="2"/>
  <c r="P811" i="2"/>
  <c r="BI807" i="2"/>
  <c r="BH807" i="2"/>
  <c r="BG807" i="2"/>
  <c r="BF807" i="2"/>
  <c r="T807" i="2"/>
  <c r="R807" i="2"/>
  <c r="P807" i="2"/>
  <c r="BI801" i="2"/>
  <c r="BH801" i="2"/>
  <c r="BG801" i="2"/>
  <c r="BF801" i="2"/>
  <c r="T801" i="2"/>
  <c r="R801" i="2"/>
  <c r="P801" i="2"/>
  <c r="BI797" i="2"/>
  <c r="BH797" i="2"/>
  <c r="BG797" i="2"/>
  <c r="BF797" i="2"/>
  <c r="T797" i="2"/>
  <c r="R797" i="2"/>
  <c r="P797" i="2"/>
  <c r="BI793" i="2"/>
  <c r="BH793" i="2"/>
  <c r="BG793" i="2"/>
  <c r="BF793" i="2"/>
  <c r="T793" i="2"/>
  <c r="R793" i="2"/>
  <c r="P793" i="2"/>
  <c r="BI789" i="2"/>
  <c r="BH789" i="2"/>
  <c r="BG789" i="2"/>
  <c r="BF789" i="2"/>
  <c r="T789" i="2"/>
  <c r="R789" i="2"/>
  <c r="P789" i="2"/>
  <c r="BI785" i="2"/>
  <c r="BH785" i="2"/>
  <c r="BG785" i="2"/>
  <c r="BF785" i="2"/>
  <c r="T785" i="2"/>
  <c r="R785" i="2"/>
  <c r="P785" i="2"/>
  <c r="BI781" i="2"/>
  <c r="BH781" i="2"/>
  <c r="BG781" i="2"/>
  <c r="BF781" i="2"/>
  <c r="T781" i="2"/>
  <c r="R781" i="2"/>
  <c r="P781" i="2"/>
  <c r="BI777" i="2"/>
  <c r="BH777" i="2"/>
  <c r="BG777" i="2"/>
  <c r="BF777" i="2"/>
  <c r="T777" i="2"/>
  <c r="R777" i="2"/>
  <c r="P777" i="2"/>
  <c r="BI773" i="2"/>
  <c r="BH773" i="2"/>
  <c r="BG773" i="2"/>
  <c r="BF773" i="2"/>
  <c r="T773" i="2"/>
  <c r="R773" i="2"/>
  <c r="P773" i="2"/>
  <c r="BI764" i="2"/>
  <c r="BH764" i="2"/>
  <c r="BG764" i="2"/>
  <c r="BF764" i="2"/>
  <c r="T764" i="2"/>
  <c r="R764" i="2"/>
  <c r="P764" i="2"/>
  <c r="BI759" i="2"/>
  <c r="BH759" i="2"/>
  <c r="BG759" i="2"/>
  <c r="BF759" i="2"/>
  <c r="T759" i="2"/>
  <c r="R759" i="2"/>
  <c r="P759" i="2"/>
  <c r="BI754" i="2"/>
  <c r="BH754" i="2"/>
  <c r="BG754" i="2"/>
  <c r="BF754" i="2"/>
  <c r="T754" i="2"/>
  <c r="R754" i="2"/>
  <c r="P754" i="2"/>
  <c r="BI750" i="2"/>
  <c r="BH750" i="2"/>
  <c r="BG750" i="2"/>
  <c r="BF750" i="2"/>
  <c r="T750" i="2"/>
  <c r="R750" i="2"/>
  <c r="P750" i="2"/>
  <c r="BI737" i="2"/>
  <c r="BH737" i="2"/>
  <c r="BG737" i="2"/>
  <c r="BF737" i="2"/>
  <c r="T737" i="2"/>
  <c r="R737" i="2"/>
  <c r="P737" i="2"/>
  <c r="BI732" i="2"/>
  <c r="BH732" i="2"/>
  <c r="BG732" i="2"/>
  <c r="BF732" i="2"/>
  <c r="T732" i="2"/>
  <c r="R732" i="2"/>
  <c r="P732" i="2"/>
  <c r="BI719" i="2"/>
  <c r="BH719" i="2"/>
  <c r="BG719" i="2"/>
  <c r="BF719" i="2"/>
  <c r="T719" i="2"/>
  <c r="R719" i="2"/>
  <c r="P719" i="2"/>
  <c r="BI706" i="2"/>
  <c r="BH706" i="2"/>
  <c r="BG706" i="2"/>
  <c r="BF706" i="2"/>
  <c r="T706" i="2"/>
  <c r="R706" i="2"/>
  <c r="P706" i="2"/>
  <c r="BI693" i="2"/>
  <c r="BH693" i="2"/>
  <c r="BG693" i="2"/>
  <c r="BF693" i="2"/>
  <c r="T693" i="2"/>
  <c r="R693" i="2"/>
  <c r="P693" i="2"/>
  <c r="BI688" i="2"/>
  <c r="BH688" i="2"/>
  <c r="BG688" i="2"/>
  <c r="BF688" i="2"/>
  <c r="T688" i="2"/>
  <c r="R688" i="2"/>
  <c r="P688" i="2"/>
  <c r="BI683" i="2"/>
  <c r="BH683" i="2"/>
  <c r="BG683" i="2"/>
  <c r="BF683" i="2"/>
  <c r="T683" i="2"/>
  <c r="R683" i="2"/>
  <c r="P683" i="2"/>
  <c r="BI678" i="2"/>
  <c r="BH678" i="2"/>
  <c r="BG678" i="2"/>
  <c r="BF678" i="2"/>
  <c r="T678" i="2"/>
  <c r="R678" i="2"/>
  <c r="P678" i="2"/>
  <c r="BI673" i="2"/>
  <c r="BH673" i="2"/>
  <c r="BG673" i="2"/>
  <c r="BF673" i="2"/>
  <c r="T673" i="2"/>
  <c r="R673" i="2"/>
  <c r="P673" i="2"/>
  <c r="BI668" i="2"/>
  <c r="BH668" i="2"/>
  <c r="BG668" i="2"/>
  <c r="BF668" i="2"/>
  <c r="T668" i="2"/>
  <c r="R668" i="2"/>
  <c r="P668" i="2"/>
  <c r="BI663" i="2"/>
  <c r="BH663" i="2"/>
  <c r="BG663" i="2"/>
  <c r="BF663" i="2"/>
  <c r="T663" i="2"/>
  <c r="R663" i="2"/>
  <c r="P663" i="2"/>
  <c r="BI659" i="2"/>
  <c r="BH659" i="2"/>
  <c r="BG659" i="2"/>
  <c r="BF659" i="2"/>
  <c r="T659" i="2"/>
  <c r="R659" i="2"/>
  <c r="P659" i="2"/>
  <c r="BI655" i="2"/>
  <c r="BH655" i="2"/>
  <c r="BG655" i="2"/>
  <c r="BF655" i="2"/>
  <c r="T655" i="2"/>
  <c r="R655" i="2"/>
  <c r="P655" i="2"/>
  <c r="BI636" i="2"/>
  <c r="BH636" i="2"/>
  <c r="BG636" i="2"/>
  <c r="BF636" i="2"/>
  <c r="T636" i="2"/>
  <c r="R636" i="2"/>
  <c r="P636" i="2"/>
  <c r="BI632" i="2"/>
  <c r="BH632" i="2"/>
  <c r="BG632" i="2"/>
  <c r="BF632" i="2"/>
  <c r="T632" i="2"/>
  <c r="R632" i="2"/>
  <c r="P632" i="2"/>
  <c r="BI628" i="2"/>
  <c r="BH628" i="2"/>
  <c r="BG628" i="2"/>
  <c r="BF628" i="2"/>
  <c r="T628" i="2"/>
  <c r="R628" i="2"/>
  <c r="P628" i="2"/>
  <c r="BI624" i="2"/>
  <c r="BH624" i="2"/>
  <c r="BG624" i="2"/>
  <c r="BF624" i="2"/>
  <c r="T624" i="2"/>
  <c r="R624" i="2"/>
  <c r="P624" i="2"/>
  <c r="BI620" i="2"/>
  <c r="BH620" i="2"/>
  <c r="BG620" i="2"/>
  <c r="BF620" i="2"/>
  <c r="T620" i="2"/>
  <c r="R620" i="2"/>
  <c r="P620" i="2"/>
  <c r="BI616" i="2"/>
  <c r="BH616" i="2"/>
  <c r="BG616" i="2"/>
  <c r="BF616" i="2"/>
  <c r="T616" i="2"/>
  <c r="R616" i="2"/>
  <c r="P616" i="2"/>
  <c r="BI611" i="2"/>
  <c r="BH611" i="2"/>
  <c r="BG611" i="2"/>
  <c r="BF611" i="2"/>
  <c r="T611" i="2"/>
  <c r="R611" i="2"/>
  <c r="P611" i="2"/>
  <c r="BI604" i="2"/>
  <c r="BH604" i="2"/>
  <c r="BG604" i="2"/>
  <c r="BF604" i="2"/>
  <c r="T604" i="2"/>
  <c r="R604" i="2"/>
  <c r="P604" i="2"/>
  <c r="BI597" i="2"/>
  <c r="BH597" i="2"/>
  <c r="BG597" i="2"/>
  <c r="BF597" i="2"/>
  <c r="T597" i="2"/>
  <c r="R597" i="2"/>
  <c r="P597" i="2"/>
  <c r="BI588" i="2"/>
  <c r="BH588" i="2"/>
  <c r="BG588" i="2"/>
  <c r="BF588" i="2"/>
  <c r="T588" i="2"/>
  <c r="R588" i="2"/>
  <c r="P588" i="2"/>
  <c r="BI584" i="2"/>
  <c r="BH584" i="2"/>
  <c r="BG584" i="2"/>
  <c r="BF584" i="2"/>
  <c r="T584" i="2"/>
  <c r="R584" i="2"/>
  <c r="P584" i="2"/>
  <c r="BI579" i="2"/>
  <c r="BH579" i="2"/>
  <c r="BG579" i="2"/>
  <c r="BF579" i="2"/>
  <c r="T579" i="2"/>
  <c r="R579" i="2"/>
  <c r="P579" i="2"/>
  <c r="BI574" i="2"/>
  <c r="BH574" i="2"/>
  <c r="BG574" i="2"/>
  <c r="BF574" i="2"/>
  <c r="T574" i="2"/>
  <c r="R574" i="2"/>
  <c r="P574" i="2"/>
  <c r="BI569" i="2"/>
  <c r="BH569" i="2"/>
  <c r="BG569" i="2"/>
  <c r="BF569" i="2"/>
  <c r="T569" i="2"/>
  <c r="R569" i="2"/>
  <c r="P569" i="2"/>
  <c r="BI564" i="2"/>
  <c r="BH564" i="2"/>
  <c r="BG564" i="2"/>
  <c r="BF564" i="2"/>
  <c r="T564" i="2"/>
  <c r="R564" i="2"/>
  <c r="P564" i="2"/>
  <c r="BI559" i="2"/>
  <c r="BH559" i="2"/>
  <c r="BG559" i="2"/>
  <c r="BF559" i="2"/>
  <c r="T559" i="2"/>
  <c r="R559" i="2"/>
  <c r="P559" i="2"/>
  <c r="BI555" i="2"/>
  <c r="BH555" i="2"/>
  <c r="BG555" i="2"/>
  <c r="BF555" i="2"/>
  <c r="T555" i="2"/>
  <c r="R555" i="2"/>
  <c r="P555" i="2"/>
  <c r="BI551" i="2"/>
  <c r="BH551" i="2"/>
  <c r="BG551" i="2"/>
  <c r="BF551" i="2"/>
  <c r="T551" i="2"/>
  <c r="R551" i="2"/>
  <c r="P551" i="2"/>
  <c r="BI547" i="2"/>
  <c r="BH547" i="2"/>
  <c r="BG547" i="2"/>
  <c r="BF547" i="2"/>
  <c r="T547" i="2"/>
  <c r="R547" i="2"/>
  <c r="P547" i="2"/>
  <c r="BI540" i="2"/>
  <c r="BH540" i="2"/>
  <c r="BG540" i="2"/>
  <c r="BF540" i="2"/>
  <c r="T540" i="2"/>
  <c r="R540" i="2"/>
  <c r="P540" i="2"/>
  <c r="BI536" i="2"/>
  <c r="BH536" i="2"/>
  <c r="BG536" i="2"/>
  <c r="BF536" i="2"/>
  <c r="T536" i="2"/>
  <c r="R536" i="2"/>
  <c r="P536" i="2"/>
  <c r="BI532" i="2"/>
  <c r="BH532" i="2"/>
  <c r="BG532" i="2"/>
  <c r="BF532" i="2"/>
  <c r="T532" i="2"/>
  <c r="R532" i="2"/>
  <c r="P532" i="2"/>
  <c r="BI528" i="2"/>
  <c r="BH528" i="2"/>
  <c r="BG528" i="2"/>
  <c r="BF528" i="2"/>
  <c r="T528" i="2"/>
  <c r="R528" i="2"/>
  <c r="P528" i="2"/>
  <c r="BI522" i="2"/>
  <c r="BH522" i="2"/>
  <c r="BG522" i="2"/>
  <c r="BF522" i="2"/>
  <c r="T522" i="2"/>
  <c r="R522" i="2"/>
  <c r="P522" i="2"/>
  <c r="BI517" i="2"/>
  <c r="BH517" i="2"/>
  <c r="BG517" i="2"/>
  <c r="BF517" i="2"/>
  <c r="T517" i="2"/>
  <c r="R517" i="2"/>
  <c r="P517" i="2"/>
  <c r="BI512" i="2"/>
  <c r="BH512" i="2"/>
  <c r="BG512" i="2"/>
  <c r="BF512" i="2"/>
  <c r="T512" i="2"/>
  <c r="R512" i="2"/>
  <c r="P512" i="2"/>
  <c r="BI500" i="2"/>
  <c r="BH500" i="2"/>
  <c r="BG500" i="2"/>
  <c r="BF500" i="2"/>
  <c r="T500" i="2"/>
  <c r="R500" i="2"/>
  <c r="P500" i="2"/>
  <c r="BI490" i="2"/>
  <c r="BH490" i="2"/>
  <c r="BG490" i="2"/>
  <c r="BF490" i="2"/>
  <c r="T490" i="2"/>
  <c r="R490" i="2"/>
  <c r="P490" i="2"/>
  <c r="BI483" i="2"/>
  <c r="BH483" i="2"/>
  <c r="BG483" i="2"/>
  <c r="BF483" i="2"/>
  <c r="T483" i="2"/>
  <c r="R483" i="2"/>
  <c r="P483" i="2"/>
  <c r="BI469" i="2"/>
  <c r="BH469" i="2"/>
  <c r="BG469" i="2"/>
  <c r="BF469" i="2"/>
  <c r="T469" i="2"/>
  <c r="R469" i="2"/>
  <c r="P469" i="2"/>
  <c r="BI465" i="2"/>
  <c r="BH465" i="2"/>
  <c r="BG465" i="2"/>
  <c r="BF465" i="2"/>
  <c r="T465" i="2"/>
  <c r="R465" i="2"/>
  <c r="P465" i="2"/>
  <c r="BI461" i="2"/>
  <c r="BH461" i="2"/>
  <c r="BG461" i="2"/>
  <c r="BF461" i="2"/>
  <c r="T461" i="2"/>
  <c r="R461" i="2"/>
  <c r="P461" i="2"/>
  <c r="BI457" i="2"/>
  <c r="BH457" i="2"/>
  <c r="BG457" i="2"/>
  <c r="BF457" i="2"/>
  <c r="T457" i="2"/>
  <c r="R457" i="2"/>
  <c r="P457" i="2"/>
  <c r="BI451" i="2"/>
  <c r="BH451" i="2"/>
  <c r="BG451" i="2"/>
  <c r="BF451" i="2"/>
  <c r="T451" i="2"/>
  <c r="R451" i="2"/>
  <c r="P451" i="2"/>
  <c r="BI446" i="2"/>
  <c r="BH446" i="2"/>
  <c r="BG446" i="2"/>
  <c r="BF446" i="2"/>
  <c r="T446" i="2"/>
  <c r="R446" i="2"/>
  <c r="P446" i="2"/>
  <c r="BI441" i="2"/>
  <c r="BH441" i="2"/>
  <c r="BG441" i="2"/>
  <c r="BF441" i="2"/>
  <c r="T441" i="2"/>
  <c r="R441" i="2"/>
  <c r="P441" i="2"/>
  <c r="BI436" i="2"/>
  <c r="BH436" i="2"/>
  <c r="BG436" i="2"/>
  <c r="BF436" i="2"/>
  <c r="T436" i="2"/>
  <c r="R436" i="2"/>
  <c r="P436" i="2"/>
  <c r="BI427" i="2"/>
  <c r="BH427" i="2"/>
  <c r="BG427" i="2"/>
  <c r="BF427" i="2"/>
  <c r="T427" i="2"/>
  <c r="R427" i="2"/>
  <c r="P427" i="2"/>
  <c r="BI423" i="2"/>
  <c r="BH423" i="2"/>
  <c r="BG423" i="2"/>
  <c r="BF423" i="2"/>
  <c r="T423" i="2"/>
  <c r="R423" i="2"/>
  <c r="P423" i="2"/>
  <c r="BI409" i="2"/>
  <c r="BH409" i="2"/>
  <c r="BG409" i="2"/>
  <c r="BF409" i="2"/>
  <c r="T409" i="2"/>
  <c r="R409" i="2"/>
  <c r="P409" i="2"/>
  <c r="BI400" i="2"/>
  <c r="BH400" i="2"/>
  <c r="BG400" i="2"/>
  <c r="BF400" i="2"/>
  <c r="T400" i="2"/>
  <c r="R400" i="2"/>
  <c r="P400" i="2"/>
  <c r="BI387" i="2"/>
  <c r="BH387" i="2"/>
  <c r="BG387" i="2"/>
  <c r="BF387" i="2"/>
  <c r="T387" i="2"/>
  <c r="R387" i="2"/>
  <c r="P387" i="2"/>
  <c r="BI372" i="2"/>
  <c r="BH372" i="2"/>
  <c r="BG372" i="2"/>
  <c r="BF372" i="2"/>
  <c r="T372" i="2"/>
  <c r="R372" i="2"/>
  <c r="P372" i="2"/>
  <c r="BI368" i="2"/>
  <c r="BH368" i="2"/>
  <c r="BG368" i="2"/>
  <c r="BF368" i="2"/>
  <c r="T368" i="2"/>
  <c r="R368" i="2"/>
  <c r="P368" i="2"/>
  <c r="BI364" i="2"/>
  <c r="BH364" i="2"/>
  <c r="BG364" i="2"/>
  <c r="BF364" i="2"/>
  <c r="T364" i="2"/>
  <c r="R364" i="2"/>
  <c r="P364" i="2"/>
  <c r="BI357" i="2"/>
  <c r="BH357" i="2"/>
  <c r="BG357" i="2"/>
  <c r="BF357" i="2"/>
  <c r="T357" i="2"/>
  <c r="R357" i="2"/>
  <c r="P357" i="2"/>
  <c r="BI350" i="2"/>
  <c r="BH350" i="2"/>
  <c r="BG350" i="2"/>
  <c r="BF350" i="2"/>
  <c r="T350" i="2"/>
  <c r="R350" i="2"/>
  <c r="P350" i="2"/>
  <c r="BI343" i="2"/>
  <c r="BH343" i="2"/>
  <c r="BG343" i="2"/>
  <c r="BF343" i="2"/>
  <c r="T343" i="2"/>
  <c r="R343" i="2"/>
  <c r="P343" i="2"/>
  <c r="BI338" i="2"/>
  <c r="BH338" i="2"/>
  <c r="BG338" i="2"/>
  <c r="BF338" i="2"/>
  <c r="T338" i="2"/>
  <c r="R338" i="2"/>
  <c r="P338" i="2"/>
  <c r="BI333" i="2"/>
  <c r="BH333" i="2"/>
  <c r="BG333" i="2"/>
  <c r="BF333" i="2"/>
  <c r="T333" i="2"/>
  <c r="R333" i="2"/>
  <c r="P333" i="2"/>
  <c r="BI328" i="2"/>
  <c r="BH328" i="2"/>
  <c r="BG328" i="2"/>
  <c r="BF328" i="2"/>
  <c r="T328" i="2"/>
  <c r="R328" i="2"/>
  <c r="P328" i="2"/>
  <c r="BI322" i="2"/>
  <c r="BH322" i="2"/>
  <c r="BG322" i="2"/>
  <c r="BF322" i="2"/>
  <c r="T322" i="2"/>
  <c r="R322" i="2"/>
  <c r="P322" i="2"/>
  <c r="BI317" i="2"/>
  <c r="BH317" i="2"/>
  <c r="BG317" i="2"/>
  <c r="BF317" i="2"/>
  <c r="T317" i="2"/>
  <c r="R317" i="2"/>
  <c r="P317" i="2"/>
  <c r="BI312" i="2"/>
  <c r="BH312" i="2"/>
  <c r="BG312" i="2"/>
  <c r="BF312" i="2"/>
  <c r="T312" i="2"/>
  <c r="R312" i="2"/>
  <c r="P312" i="2"/>
  <c r="BI295" i="2"/>
  <c r="BH295" i="2"/>
  <c r="BG295" i="2"/>
  <c r="BF295" i="2"/>
  <c r="T295" i="2"/>
  <c r="R295" i="2"/>
  <c r="P295" i="2"/>
  <c r="BI290" i="2"/>
  <c r="BH290" i="2"/>
  <c r="BG290" i="2"/>
  <c r="BF290" i="2"/>
  <c r="T290" i="2"/>
  <c r="R290" i="2"/>
  <c r="P290" i="2"/>
  <c r="BI283" i="2"/>
  <c r="BH283" i="2"/>
  <c r="BG283" i="2"/>
  <c r="BF283" i="2"/>
  <c r="T283" i="2"/>
  <c r="R283" i="2"/>
  <c r="P283" i="2"/>
  <c r="BI264" i="2"/>
  <c r="BH264" i="2"/>
  <c r="BG264" i="2"/>
  <c r="BF264" i="2"/>
  <c r="T264" i="2"/>
  <c r="R264" i="2"/>
  <c r="P264" i="2"/>
  <c r="BI259" i="2"/>
  <c r="BH259" i="2"/>
  <c r="BG259" i="2"/>
  <c r="BF259" i="2"/>
  <c r="T259" i="2"/>
  <c r="R259" i="2"/>
  <c r="P259" i="2"/>
  <c r="BI252" i="2"/>
  <c r="BH252" i="2"/>
  <c r="BG252" i="2"/>
  <c r="BF252" i="2"/>
  <c r="T252" i="2"/>
  <c r="R252" i="2"/>
  <c r="P252" i="2"/>
  <c r="BI243" i="2"/>
  <c r="BH243" i="2"/>
  <c r="BG243" i="2"/>
  <c r="BF243" i="2"/>
  <c r="T243" i="2"/>
  <c r="R243" i="2"/>
  <c r="P243" i="2"/>
  <c r="BI237" i="2"/>
  <c r="BH237" i="2"/>
  <c r="BG237" i="2"/>
  <c r="BF237" i="2"/>
  <c r="T237" i="2"/>
  <c r="R237" i="2"/>
  <c r="P237" i="2"/>
  <c r="BI232" i="2"/>
  <c r="BH232" i="2"/>
  <c r="BG232" i="2"/>
  <c r="BF232" i="2"/>
  <c r="T232" i="2"/>
  <c r="R232" i="2"/>
  <c r="P232" i="2"/>
  <c r="BI224" i="2"/>
  <c r="BH224" i="2"/>
  <c r="BG224" i="2"/>
  <c r="BF224" i="2"/>
  <c r="T224" i="2"/>
  <c r="R224" i="2"/>
  <c r="P224" i="2"/>
  <c r="BI218" i="2"/>
  <c r="BH218" i="2"/>
  <c r="BG218" i="2"/>
  <c r="BF218" i="2"/>
  <c r="T218" i="2"/>
  <c r="R218" i="2"/>
  <c r="P218" i="2"/>
  <c r="BI212" i="2"/>
  <c r="BH212" i="2"/>
  <c r="BG212" i="2"/>
  <c r="BF212" i="2"/>
  <c r="T212" i="2"/>
  <c r="R212" i="2"/>
  <c r="P212" i="2"/>
  <c r="BI206" i="2"/>
  <c r="BH206" i="2"/>
  <c r="BG206" i="2"/>
  <c r="BF206" i="2"/>
  <c r="T206" i="2"/>
  <c r="R206" i="2"/>
  <c r="P206" i="2"/>
  <c r="BI200" i="2"/>
  <c r="BH200" i="2"/>
  <c r="BG200" i="2"/>
  <c r="BF200" i="2"/>
  <c r="T200" i="2"/>
  <c r="R200" i="2"/>
  <c r="P200" i="2"/>
  <c r="BI190" i="2"/>
  <c r="BH190" i="2"/>
  <c r="BG190" i="2"/>
  <c r="BF190" i="2"/>
  <c r="T190" i="2"/>
  <c r="R190" i="2"/>
  <c r="P190" i="2"/>
  <c r="BI185" i="2"/>
  <c r="BH185" i="2"/>
  <c r="BG185" i="2"/>
  <c r="BF185" i="2"/>
  <c r="T185" i="2"/>
  <c r="R185" i="2"/>
  <c r="P185" i="2"/>
  <c r="BI180" i="2"/>
  <c r="BH180" i="2"/>
  <c r="BG180" i="2"/>
  <c r="BF180" i="2"/>
  <c r="T180" i="2"/>
  <c r="R180" i="2"/>
  <c r="P180" i="2"/>
  <c r="BI174" i="2"/>
  <c r="BH174" i="2"/>
  <c r="BG174" i="2"/>
  <c r="BF174" i="2"/>
  <c r="T174" i="2"/>
  <c r="R174" i="2"/>
  <c r="P174" i="2"/>
  <c r="BI168" i="2"/>
  <c r="BH168" i="2"/>
  <c r="BG168" i="2"/>
  <c r="BF168" i="2"/>
  <c r="T168" i="2"/>
  <c r="R168" i="2"/>
  <c r="P168" i="2"/>
  <c r="BI163" i="2"/>
  <c r="BH163" i="2"/>
  <c r="BG163" i="2"/>
  <c r="BF163" i="2"/>
  <c r="T163" i="2"/>
  <c r="R163" i="2"/>
  <c r="P163" i="2"/>
  <c r="BI158" i="2"/>
  <c r="BH158" i="2"/>
  <c r="BG158" i="2"/>
  <c r="BF158" i="2"/>
  <c r="T158" i="2"/>
  <c r="R158" i="2"/>
  <c r="P158" i="2"/>
  <c r="BI152" i="2"/>
  <c r="BH152" i="2"/>
  <c r="BG152" i="2"/>
  <c r="BF152" i="2"/>
  <c r="T152" i="2"/>
  <c r="R152" i="2"/>
  <c r="P152" i="2"/>
  <c r="BI147" i="2"/>
  <c r="BH147" i="2"/>
  <c r="BG147" i="2"/>
  <c r="BF147" i="2"/>
  <c r="T147" i="2"/>
  <c r="R147" i="2"/>
  <c r="P147" i="2"/>
  <c r="BI142" i="2"/>
  <c r="BH142" i="2"/>
  <c r="BG142" i="2"/>
  <c r="BF142" i="2"/>
  <c r="T142" i="2"/>
  <c r="R142" i="2"/>
  <c r="P142" i="2"/>
  <c r="BI137" i="2"/>
  <c r="BH137" i="2"/>
  <c r="BG137" i="2"/>
  <c r="BF137" i="2"/>
  <c r="T137" i="2"/>
  <c r="R137" i="2"/>
  <c r="P137" i="2"/>
  <c r="BI127" i="2"/>
  <c r="BH127" i="2"/>
  <c r="BG127" i="2"/>
  <c r="BF127" i="2"/>
  <c r="T127" i="2"/>
  <c r="R127" i="2"/>
  <c r="P127" i="2"/>
  <c r="BI122" i="2"/>
  <c r="BH122" i="2"/>
  <c r="BG122" i="2"/>
  <c r="BF122" i="2"/>
  <c r="T122" i="2"/>
  <c r="R122" i="2"/>
  <c r="P122" i="2"/>
  <c r="J117" i="2"/>
  <c r="F116" i="2"/>
  <c r="F114" i="2"/>
  <c r="E112" i="2"/>
  <c r="J92" i="2"/>
  <c r="F91" i="2"/>
  <c r="F89" i="2"/>
  <c r="E87" i="2"/>
  <c r="J21" i="2"/>
  <c r="E21" i="2"/>
  <c r="J116" i="2"/>
  <c r="J20" i="2"/>
  <c r="J18" i="2"/>
  <c r="E18" i="2"/>
  <c r="F117" i="2"/>
  <c r="J17" i="2"/>
  <c r="J12" i="2"/>
  <c r="J114" i="2" s="1"/>
  <c r="E7" i="2"/>
  <c r="E110" i="2"/>
  <c r="L90" i="1"/>
  <c r="AM90" i="1"/>
  <c r="AM89" i="1"/>
  <c r="L89" i="1"/>
  <c r="AM87" i="1"/>
  <c r="L87" i="1"/>
  <c r="L85" i="1"/>
  <c r="L84" i="1"/>
  <c r="BK815" i="2"/>
  <c r="BK811" i="2"/>
  <c r="BK801" i="2"/>
  <c r="J789" i="2"/>
  <c r="BK781" i="2"/>
  <c r="J793" i="2"/>
  <c r="J759" i="2"/>
  <c r="BK750" i="2"/>
  <c r="J732" i="2"/>
  <c r="BK706" i="2"/>
  <c r="BK688" i="2"/>
  <c r="BK668" i="2"/>
  <c r="J663" i="2"/>
  <c r="J655" i="2"/>
  <c r="J632" i="2"/>
  <c r="BK624" i="2"/>
  <c r="BK620" i="2"/>
  <c r="BK616" i="2"/>
  <c r="J597" i="2"/>
  <c r="BK584" i="2"/>
  <c r="J574" i="2"/>
  <c r="J564" i="2"/>
  <c r="BK555" i="2"/>
  <c r="J536" i="2"/>
  <c r="J528" i="2"/>
  <c r="J517" i="2"/>
  <c r="BK500" i="2"/>
  <c r="J490" i="2"/>
  <c r="J797" i="2"/>
  <c r="BK457" i="2"/>
  <c r="J451" i="2"/>
  <c r="BK436" i="2"/>
  <c r="BK423" i="2"/>
  <c r="BK409" i="2"/>
  <c r="BK400" i="2"/>
  <c r="J387" i="2"/>
  <c r="BK357" i="2"/>
  <c r="J350" i="2"/>
  <c r="BK338" i="2"/>
  <c r="BK333" i="2"/>
  <c r="J328" i="2"/>
  <c r="J295" i="2"/>
  <c r="BK283" i="2"/>
  <c r="BK252" i="2"/>
  <c r="J243" i="2"/>
  <c r="J232" i="2"/>
  <c r="BK218" i="2"/>
  <c r="BK190" i="2"/>
  <c r="J185" i="2"/>
  <c r="BK174" i="2"/>
  <c r="J168" i="2"/>
  <c r="BK158" i="2"/>
  <c r="BK152" i="2"/>
  <c r="J147" i="2"/>
  <c r="AS94" i="1"/>
  <c r="J1178" i="3"/>
  <c r="J1145" i="3"/>
  <c r="J1124" i="3"/>
  <c r="BK1068" i="3"/>
  <c r="J1003" i="3"/>
  <c r="J955" i="3"/>
  <c r="J893" i="3"/>
  <c r="J794" i="3"/>
  <c r="J779" i="3"/>
  <c r="BK730" i="3"/>
  <c r="J671" i="3"/>
  <c r="BK597" i="3"/>
  <c r="J580" i="3"/>
  <c r="J556" i="3"/>
  <c r="J495" i="3"/>
  <c r="BK464" i="3"/>
  <c r="J364" i="3"/>
  <c r="J140" i="3"/>
  <c r="J1220" i="3"/>
  <c r="BK1178" i="3"/>
  <c r="J1120" i="3"/>
  <c r="J1106" i="3"/>
  <c r="J1086" i="3"/>
  <c r="BK970" i="3"/>
  <c r="BK928" i="3"/>
  <c r="BK832" i="3"/>
  <c r="J723" i="3"/>
  <c r="J693" i="3"/>
  <c r="J680" i="3"/>
  <c r="J656" i="3"/>
  <c r="J561" i="3"/>
  <c r="BK450" i="3"/>
  <c r="BK401" i="3"/>
  <c r="BK310" i="3"/>
  <c r="BK290" i="3"/>
  <c r="BK128" i="3"/>
  <c r="BK1211" i="3"/>
  <c r="BK1185" i="3"/>
  <c r="BK1159" i="3"/>
  <c r="BK1072" i="3"/>
  <c r="BK1058" i="3"/>
  <c r="BK1003" i="3"/>
  <c r="BK941" i="3"/>
  <c r="J932" i="3"/>
  <c r="BK842" i="3"/>
  <c r="J714" i="3"/>
  <c r="BK666" i="3"/>
  <c r="J611" i="3"/>
  <c r="BK592" i="3"/>
  <c r="J566" i="3"/>
  <c r="BK495" i="3"/>
  <c r="J310" i="3"/>
  <c r="J230" i="3"/>
  <c r="BK190" i="3"/>
  <c r="BK122" i="3"/>
  <c r="BK1120" i="3"/>
  <c r="BK1091" i="3"/>
  <c r="J1072" i="3"/>
  <c r="BK893" i="3"/>
  <c r="BK851" i="3"/>
  <c r="BK794" i="3"/>
  <c r="J751" i="3"/>
  <c r="BK700" i="3"/>
  <c r="J644" i="3"/>
  <c r="BK537" i="3"/>
  <c r="J340" i="3"/>
  <c r="J300" i="3"/>
  <c r="J240" i="3"/>
  <c r="J180" i="3"/>
  <c r="J150" i="3"/>
  <c r="BK848" i="4"/>
  <c r="BK806" i="4"/>
  <c r="J737" i="4"/>
  <c r="BK672" i="4"/>
  <c r="J645" i="4"/>
  <c r="BK610" i="4"/>
  <c r="BK570" i="4"/>
  <c r="BK385" i="4"/>
  <c r="J341" i="4"/>
  <c r="J308" i="4"/>
  <c r="BK166" i="4"/>
  <c r="BK840" i="4"/>
  <c r="J826" i="4"/>
  <c r="J749" i="4"/>
  <c r="BK717" i="4"/>
  <c r="J682" i="4"/>
  <c r="J628" i="4"/>
  <c r="BK589" i="4"/>
  <c r="J465" i="4"/>
  <c r="BK440" i="4"/>
  <c r="BK289" i="4"/>
  <c r="J256" i="4"/>
  <c r="BK178" i="4"/>
  <c r="BK148" i="4"/>
  <c r="BK132" i="4"/>
  <c r="BK814" i="4"/>
  <c r="J717" i="4"/>
  <c r="BK677" i="4"/>
  <c r="J654" i="4"/>
  <c r="BK597" i="4"/>
  <c r="J589" i="4"/>
  <c r="J577" i="4"/>
  <c r="BK531" i="4"/>
  <c r="BK350" i="4"/>
  <c r="J331" i="4"/>
  <c r="J298" i="4"/>
  <c r="BK256" i="4"/>
  <c r="J225" i="4"/>
  <c r="J166" i="4"/>
  <c r="J754" i="4"/>
  <c r="J689" i="4"/>
  <c r="BK639" i="4"/>
  <c r="BK566" i="4"/>
  <c r="BK489" i="4"/>
  <c r="J356" i="4"/>
  <c r="BK322" i="4"/>
  <c r="J119" i="5"/>
  <c r="J389" i="6"/>
  <c r="J384" i="6"/>
  <c r="BK285" i="6"/>
  <c r="BK270" i="6"/>
  <c r="J193" i="6"/>
  <c r="J122" i="6"/>
  <c r="BK375" i="6"/>
  <c r="BK344" i="6"/>
  <c r="J217" i="6"/>
  <c r="BK186" i="6"/>
  <c r="J148" i="6"/>
  <c r="BK358" i="6"/>
  <c r="BK297" i="6"/>
  <c r="BK241" i="6"/>
  <c r="J179" i="6"/>
  <c r="BK138" i="6"/>
  <c r="BK363" i="6"/>
  <c r="J344" i="6"/>
  <c r="J304" i="6"/>
  <c r="BK275" i="6"/>
  <c r="J252" i="6"/>
  <c r="BK152" i="6"/>
  <c r="BK126" i="6"/>
  <c r="J830" i="2"/>
  <c r="J807" i="2"/>
  <c r="J801" i="2"/>
  <c r="BK777" i="2"/>
  <c r="BK793" i="2"/>
  <c r="BK764" i="2"/>
  <c r="BK759" i="2"/>
  <c r="J754" i="2"/>
  <c r="J737" i="2"/>
  <c r="BK693" i="2"/>
  <c r="J688" i="2"/>
  <c r="BK678" i="2"/>
  <c r="BK673" i="2"/>
  <c r="J668" i="2"/>
  <c r="BK659" i="2"/>
  <c r="BK636" i="2"/>
  <c r="BK611" i="2"/>
  <c r="J611" i="2"/>
  <c r="J604" i="2"/>
  <c r="J588" i="2"/>
  <c r="J579" i="2"/>
  <c r="BK569" i="2"/>
  <c r="BK551" i="2"/>
  <c r="BK547" i="2"/>
  <c r="BK540" i="2"/>
  <c r="BK536" i="2"/>
  <c r="BK532" i="2"/>
  <c r="BK522" i="2"/>
  <c r="BK483" i="2"/>
  <c r="J483" i="2"/>
  <c r="BK465" i="2"/>
  <c r="J461" i="2"/>
  <c r="BK451" i="2"/>
  <c r="BK441" i="2"/>
  <c r="J436" i="2"/>
  <c r="J400" i="2"/>
  <c r="J372" i="2"/>
  <c r="BK364" i="2"/>
  <c r="J357" i="2"/>
  <c r="BK328" i="2"/>
  <c r="J317" i="2"/>
  <c r="J312" i="2"/>
  <c r="BK290" i="2"/>
  <c r="J283" i="2"/>
  <c r="BK259" i="2"/>
  <c r="BK243" i="2"/>
  <c r="J224" i="2"/>
  <c r="BK212" i="2"/>
  <c r="J206" i="2"/>
  <c r="J200" i="2"/>
  <c r="BK185" i="2"/>
  <c r="J180" i="2"/>
  <c r="J152" i="2"/>
  <c r="BK142" i="2"/>
  <c r="J137" i="2"/>
  <c r="BK122" i="2"/>
  <c r="BK1243" i="3"/>
  <c r="BK1203" i="3"/>
  <c r="J1138" i="3"/>
  <c r="BK1116" i="3"/>
  <c r="BK1063" i="3"/>
  <c r="BK1042" i="3"/>
  <c r="J974" i="3"/>
  <c r="J946" i="3"/>
  <c r="BK871" i="3"/>
  <c r="BK751" i="3"/>
  <c r="BK656" i="3"/>
  <c r="J625" i="3"/>
  <c r="BK611" i="3"/>
  <c r="BK573" i="3"/>
  <c r="J551" i="3"/>
  <c r="BK382" i="3"/>
  <c r="J270" i="3"/>
  <c r="J190" i="3"/>
  <c r="J1234" i="3"/>
  <c r="J1224" i="3"/>
  <c r="BK1192" i="3"/>
  <c r="J1096" i="3"/>
  <c r="J1053" i="3"/>
  <c r="J991" i="3"/>
  <c r="BK974" i="3"/>
  <c r="J941" i="3"/>
  <c r="J851" i="3"/>
  <c r="BK779" i="3"/>
  <c r="BK671" i="3"/>
  <c r="J651" i="3"/>
  <c r="BK620" i="3"/>
  <c r="J592" i="3"/>
  <c r="BK544" i="3"/>
  <c r="BK418" i="3"/>
  <c r="BK260" i="3"/>
  <c r="BK220" i="3"/>
  <c r="BK160" i="3"/>
  <c r="BK1220" i="3"/>
  <c r="BK1101" i="3"/>
  <c r="J1091" i="3"/>
  <c r="J1068" i="3"/>
  <c r="BK1008" i="3"/>
  <c r="J970" i="3"/>
  <c r="J906" i="3"/>
  <c r="J737" i="3"/>
  <c r="BK723" i="3"/>
  <c r="J700" i="3"/>
  <c r="BK651" i="3"/>
  <c r="J604" i="3"/>
  <c r="BK580" i="3"/>
  <c r="BK364" i="3"/>
  <c r="BK328" i="3"/>
  <c r="J250" i="3"/>
  <c r="J200" i="3"/>
  <c r="J128" i="3"/>
  <c r="BK1124" i="3"/>
  <c r="J1017" i="3"/>
  <c r="J928" i="3"/>
  <c r="BK884" i="3"/>
  <c r="J842" i="3"/>
  <c r="J768" i="3"/>
  <c r="BK737" i="3"/>
  <c r="BK502" i="3"/>
  <c r="BK432" i="3"/>
  <c r="BK346" i="3"/>
  <c r="BK322" i="3"/>
  <c r="J280" i="3"/>
  <c r="BK200" i="3"/>
  <c r="J160" i="3"/>
  <c r="J830" i="4"/>
  <c r="BK818" i="4"/>
  <c r="BK754" i="4"/>
  <c r="BK712" i="4"/>
  <c r="BK662" i="4"/>
  <c r="BK623" i="4"/>
  <c r="J458" i="4"/>
  <c r="J440" i="4"/>
  <c r="J372" i="4"/>
  <c r="BK331" i="4"/>
  <c r="BK298" i="4"/>
  <c r="BK251" i="4"/>
  <c r="J154" i="4"/>
  <c r="J806" i="4"/>
  <c r="J732" i="4"/>
  <c r="J696" i="4"/>
  <c r="BK654" i="4"/>
  <c r="J610" i="4"/>
  <c r="BK493" i="4"/>
  <c r="BK365" i="4"/>
  <c r="BK303" i="4"/>
  <c r="J280" i="4"/>
  <c r="BK225" i="4"/>
  <c r="BK183" i="4"/>
  <c r="BK154" i="4"/>
  <c r="J791" i="4"/>
  <c r="BK727" i="4"/>
  <c r="BK696" i="4"/>
  <c r="J662" i="4"/>
  <c r="J623" i="4"/>
  <c r="BK593" i="4"/>
  <c r="BK581" i="4"/>
  <c r="BK435" i="4"/>
  <c r="BK372" i="4"/>
  <c r="J346" i="4"/>
  <c r="BK308" i="4"/>
  <c r="BK271" i="4"/>
  <c r="J251" i="4"/>
  <c r="J836" i="4"/>
  <c r="BK759" i="4"/>
  <c r="BK722" i="4"/>
  <c r="J677" i="4"/>
  <c r="J632" i="4"/>
  <c r="J493" i="4"/>
  <c r="BK426" i="4"/>
  <c r="BK206" i="4"/>
  <c r="J127" i="4"/>
  <c r="BK119" i="5"/>
  <c r="J34" i="5"/>
  <c r="AW98" i="1"/>
  <c r="BK384" i="6"/>
  <c r="J313" i="6"/>
  <c r="J297" i="6"/>
  <c r="J263" i="6"/>
  <c r="BK225" i="6"/>
  <c r="BK148" i="6"/>
  <c r="BK349" i="6"/>
  <c r="J275" i="6"/>
  <c r="J241" i="6"/>
  <c r="J212" i="6"/>
  <c r="BK174" i="6"/>
  <c r="BK134" i="6"/>
  <c r="J363" i="6"/>
  <c r="J318" i="6"/>
  <c r="J186" i="6"/>
  <c r="BK144" i="6"/>
  <c r="J134" i="6"/>
  <c r="J358" i="6"/>
  <c r="J309" i="6"/>
  <c r="BK280" i="6"/>
  <c r="J207" i="6"/>
  <c r="BK198" i="6"/>
  <c r="J138" i="6"/>
  <c r="BK807" i="2"/>
  <c r="BK789" i="2"/>
  <c r="J785" i="2"/>
  <c r="J781" i="2"/>
  <c r="J773" i="2"/>
  <c r="BK773" i="2"/>
  <c r="BK737" i="2"/>
  <c r="BK719" i="2"/>
  <c r="J706" i="2"/>
  <c r="J693" i="2"/>
  <c r="BK683" i="2"/>
  <c r="J678" i="2"/>
  <c r="J659" i="2"/>
  <c r="BK632" i="2"/>
  <c r="BK628" i="2"/>
  <c r="J624" i="2"/>
  <c r="J620" i="2"/>
  <c r="J616" i="2"/>
  <c r="J584" i="2"/>
  <c r="BK574" i="2"/>
  <c r="BK564" i="2"/>
  <c r="J559" i="2"/>
  <c r="J555" i="2"/>
  <c r="J551" i="2"/>
  <c r="BK528" i="2"/>
  <c r="BK517" i="2"/>
  <c r="J512" i="2"/>
  <c r="BK490" i="2"/>
  <c r="BK830" i="2"/>
  <c r="BK469" i="2"/>
  <c r="J465" i="2"/>
  <c r="J446" i="2"/>
  <c r="BK427" i="2"/>
  <c r="J423" i="2"/>
  <c r="J409" i="2"/>
  <c r="BK372" i="2"/>
  <c r="J368" i="2"/>
  <c r="BK343" i="2"/>
  <c r="J338" i="2"/>
  <c r="J333" i="2"/>
  <c r="BK322" i="2"/>
  <c r="BK317" i="2"/>
  <c r="BK264" i="2"/>
  <c r="J259" i="2"/>
  <c r="BK237" i="2"/>
  <c r="BK232" i="2"/>
  <c r="BK224" i="2"/>
  <c r="J218" i="2"/>
  <c r="BK206" i="2"/>
  <c r="J174" i="2"/>
  <c r="BK163" i="2"/>
  <c r="J158" i="2"/>
  <c r="BK147" i="2"/>
  <c r="BK137" i="2"/>
  <c r="J127" i="2"/>
  <c r="J1216" i="3"/>
  <c r="J1192" i="3"/>
  <c r="BK1166" i="3"/>
  <c r="J1152" i="3"/>
  <c r="J1131" i="3"/>
  <c r="BK1086" i="3"/>
  <c r="BK1053" i="3"/>
  <c r="BK906" i="3"/>
  <c r="J812" i="3"/>
  <c r="BK785" i="3"/>
  <c r="J744" i="3"/>
  <c r="J666" i="3"/>
  <c r="J634" i="3"/>
  <c r="BK566" i="3"/>
  <c r="J502" i="3"/>
  <c r="BK474" i="3"/>
  <c r="J432" i="3"/>
  <c r="J322" i="3"/>
  <c r="BK240" i="3"/>
  <c r="BK1216" i="3"/>
  <c r="J1203" i="3"/>
  <c r="BK1152" i="3"/>
  <c r="J1116" i="3"/>
  <c r="J1101" i="3"/>
  <c r="BK1081" i="3"/>
  <c r="J1031" i="3"/>
  <c r="J862" i="3"/>
  <c r="BK803" i="3"/>
  <c r="BK714" i="3"/>
  <c r="J689" i="3"/>
  <c r="BK661" i="3"/>
  <c r="BK625" i="3"/>
  <c r="BK490" i="3"/>
  <c r="J406" i="3"/>
  <c r="J382" i="3"/>
  <c r="BK300" i="3"/>
  <c r="J210" i="3"/>
  <c r="BK1234" i="3"/>
  <c r="J1207" i="3"/>
  <c r="J1166" i="3"/>
  <c r="BK1145" i="3"/>
  <c r="BK1106" i="3"/>
  <c r="BK1031" i="3"/>
  <c r="BK991" i="3"/>
  <c r="BK946" i="3"/>
  <c r="J936" i="3"/>
  <c r="J884" i="3"/>
  <c r="J837" i="3"/>
  <c r="BK821" i="3"/>
  <c r="BK639" i="3"/>
  <c r="J597" i="3"/>
  <c r="J573" i="3"/>
  <c r="J516" i="3"/>
  <c r="J450" i="3"/>
  <c r="BK340" i="3"/>
  <c r="BK180" i="3"/>
  <c r="BK1138" i="3"/>
  <c r="BK1111" i="3"/>
  <c r="J1081" i="3"/>
  <c r="BK1022" i="3"/>
  <c r="J966" i="3"/>
  <c r="J821" i="3"/>
  <c r="J785" i="3"/>
  <c r="BK744" i="3"/>
  <c r="BK689" i="3"/>
  <c r="J544" i="3"/>
  <c r="J490" i="3"/>
  <c r="J418" i="3"/>
  <c r="BK250" i="3"/>
  <c r="J170" i="3"/>
  <c r="J122" i="3"/>
  <c r="J848" i="4"/>
  <c r="J844" i="4"/>
  <c r="BK836" i="4"/>
  <c r="J744" i="4"/>
  <c r="BK703" i="4"/>
  <c r="BK650" i="4"/>
  <c r="BK628" i="4"/>
  <c r="J597" i="4"/>
  <c r="J489" i="4"/>
  <c r="J455" i="4"/>
  <c r="J315" i="4"/>
  <c r="J271" i="4"/>
  <c r="BK189" i="4"/>
  <c r="J122" i="4"/>
  <c r="BK830" i="4"/>
  <c r="BK822" i="4"/>
  <c r="BK689" i="4"/>
  <c r="J650" i="4"/>
  <c r="J593" i="4"/>
  <c r="BK585" i="4"/>
  <c r="BK455" i="4"/>
  <c r="J435" i="4"/>
  <c r="J426" i="4"/>
  <c r="J189" i="4"/>
  <c r="BK160" i="4"/>
  <c r="BK732" i="4"/>
  <c r="J703" i="4"/>
  <c r="BK667" i="4"/>
  <c r="BK645" i="4"/>
  <c r="J585" i="4"/>
  <c r="J570" i="4"/>
  <c r="BK458" i="4"/>
  <c r="BK445" i="4"/>
  <c r="J385" i="4"/>
  <c r="BK341" i="4"/>
  <c r="BK242" i="4"/>
  <c r="J178" i="4"/>
  <c r="J160" i="4"/>
  <c r="J132" i="4"/>
  <c r="J822" i="4"/>
  <c r="J759" i="4"/>
  <c r="J531" i="4"/>
  <c r="J430" i="4"/>
  <c r="J336" i="4"/>
  <c r="J289" i="4"/>
  <c r="J183" i="4"/>
  <c r="BK122" i="4"/>
  <c r="BK128" i="5"/>
  <c r="BK389" i="6"/>
  <c r="BK380" i="6"/>
  <c r="J375" i="6"/>
  <c r="BK332" i="6"/>
  <c r="BK246" i="6"/>
  <c r="J174" i="6"/>
  <c r="BK130" i="6"/>
  <c r="J380" i="6"/>
  <c r="BK337" i="6"/>
  <c r="BK304" i="6"/>
  <c r="BK179" i="6"/>
  <c r="J152" i="6"/>
  <c r="J368" i="6"/>
  <c r="J332" i="6"/>
  <c r="J292" i="6"/>
  <c r="J237" i="6"/>
  <c r="BK207" i="6"/>
  <c r="J126" i="6"/>
  <c r="J337" i="6"/>
  <c r="BK292" i="6"/>
  <c r="J270" i="6"/>
  <c r="BK237" i="6"/>
  <c r="J225" i="6"/>
  <c r="J815" i="2"/>
  <c r="J811" i="2"/>
  <c r="BK797" i="2"/>
  <c r="BK785" i="2"/>
  <c r="J777" i="2"/>
  <c r="J764" i="2"/>
  <c r="BK754" i="2"/>
  <c r="J750" i="2"/>
  <c r="BK732" i="2"/>
  <c r="J719" i="2"/>
  <c r="J683" i="2"/>
  <c r="J673" i="2"/>
  <c r="BK663" i="2"/>
  <c r="BK655" i="2"/>
  <c r="J636" i="2"/>
  <c r="J628" i="2"/>
  <c r="BK604" i="2"/>
  <c r="BK597" i="2"/>
  <c r="BK588" i="2"/>
  <c r="BK579" i="2"/>
  <c r="J569" i="2"/>
  <c r="BK559" i="2"/>
  <c r="J547" i="2"/>
  <c r="J540" i="2"/>
  <c r="J532" i="2"/>
  <c r="J522" i="2"/>
  <c r="BK512" i="2"/>
  <c r="J500" i="2"/>
  <c r="J469" i="2"/>
  <c r="BK461" i="2"/>
  <c r="J457" i="2"/>
  <c r="BK446" i="2"/>
  <c r="J441" i="2"/>
  <c r="J427" i="2"/>
  <c r="BK387" i="2"/>
  <c r="BK368" i="2"/>
  <c r="J364" i="2"/>
  <c r="BK350" i="2"/>
  <c r="J343" i="2"/>
  <c r="J322" i="2"/>
  <c r="BK312" i="2"/>
  <c r="BK295" i="2"/>
  <c r="J290" i="2"/>
  <c r="J264" i="2"/>
  <c r="J252" i="2"/>
  <c r="J237" i="2"/>
  <c r="J212" i="2"/>
  <c r="BK200" i="2"/>
  <c r="J190" i="2"/>
  <c r="BK180" i="2"/>
  <c r="BK168" i="2"/>
  <c r="J163" i="2"/>
  <c r="J142" i="2"/>
  <c r="BK127" i="2"/>
  <c r="J122" i="2"/>
  <c r="BK1224" i="3"/>
  <c r="BK1207" i="3"/>
  <c r="J1185" i="3"/>
  <c r="J1159" i="3"/>
  <c r="J1111" i="3"/>
  <c r="J1058" i="3"/>
  <c r="J1022" i="3"/>
  <c r="BK966" i="3"/>
  <c r="BK936" i="3"/>
  <c r="BK862" i="3"/>
  <c r="BK693" i="3"/>
  <c r="J639" i="3"/>
  <c r="J620" i="3"/>
  <c r="BK587" i="3"/>
  <c r="BK561" i="3"/>
  <c r="J537" i="3"/>
  <c r="J484" i="3"/>
  <c r="J260" i="3"/>
  <c r="BK150" i="3"/>
  <c r="J1243" i="3"/>
  <c r="J1229" i="3"/>
  <c r="J1211" i="3"/>
  <c r="J1171" i="3"/>
  <c r="J1042" i="3"/>
  <c r="J980" i="3"/>
  <c r="BK955" i="3"/>
  <c r="J915" i="3"/>
  <c r="BK837" i="3"/>
  <c r="BK768" i="3"/>
  <c r="BK707" i="3"/>
  <c r="BK634" i="3"/>
  <c r="BK604" i="3"/>
  <c r="J587" i="3"/>
  <c r="BK556" i="3"/>
  <c r="BK484" i="3"/>
  <c r="BK270" i="3"/>
  <c r="BK230" i="3"/>
  <c r="BK170" i="3"/>
  <c r="BK1229" i="3"/>
  <c r="BK1171" i="3"/>
  <c r="BK1131" i="3"/>
  <c r="BK1096" i="3"/>
  <c r="J1076" i="3"/>
  <c r="J1063" i="3"/>
  <c r="BK1017" i="3"/>
  <c r="BK980" i="3"/>
  <c r="J832" i="3"/>
  <c r="BK812" i="3"/>
  <c r="J730" i="3"/>
  <c r="J707" i="3"/>
  <c r="BK680" i="3"/>
  <c r="BK644" i="3"/>
  <c r="BK551" i="3"/>
  <c r="J464" i="3"/>
  <c r="J401" i="3"/>
  <c r="J346" i="3"/>
  <c r="BK280" i="3"/>
  <c r="J220" i="3"/>
  <c r="BK140" i="3"/>
  <c r="BK1076" i="3"/>
  <c r="J1008" i="3"/>
  <c r="BK932" i="3"/>
  <c r="BK915" i="3"/>
  <c r="J871" i="3"/>
  <c r="J803" i="3"/>
  <c r="J661" i="3"/>
  <c r="BK516" i="3"/>
  <c r="J474" i="3"/>
  <c r="BK406" i="3"/>
  <c r="J328" i="3"/>
  <c r="J290" i="3"/>
  <c r="BK210" i="3"/>
  <c r="BK844" i="4"/>
  <c r="J840" i="4"/>
  <c r="BK826" i="4"/>
  <c r="BK791" i="4"/>
  <c r="J727" i="4"/>
  <c r="J667" i="4"/>
  <c r="J581" i="4"/>
  <c r="BK465" i="4"/>
  <c r="J445" i="4"/>
  <c r="J398" i="4"/>
  <c r="J350" i="4"/>
  <c r="J322" i="4"/>
  <c r="BK264" i="4"/>
  <c r="J818" i="4"/>
  <c r="J814" i="4"/>
  <c r="BK737" i="4"/>
  <c r="J712" i="4"/>
  <c r="J658" i="4"/>
  <c r="BK632" i="4"/>
  <c r="J451" i="4"/>
  <c r="BK430" i="4"/>
  <c r="BK356" i="4"/>
  <c r="BK315" i="4"/>
  <c r="J264" i="4"/>
  <c r="J206" i="4"/>
  <c r="BK127" i="4"/>
  <c r="BK810" i="4"/>
  <c r="BK744" i="4"/>
  <c r="J722" i="4"/>
  <c r="BK682" i="4"/>
  <c r="BK658" i="4"/>
  <c r="J639" i="4"/>
  <c r="J566" i="4"/>
  <c r="BK451" i="4"/>
  <c r="BK398" i="4"/>
  <c r="J365" i="4"/>
  <c r="BK336" i="4"/>
  <c r="BK280" i="4"/>
  <c r="J172" i="4"/>
  <c r="J148" i="4"/>
  <c r="J810" i="4"/>
  <c r="BK749" i="4"/>
  <c r="J672" i="4"/>
  <c r="BK577" i="4"/>
  <c r="BK346" i="4"/>
  <c r="J303" i="4"/>
  <c r="J242" i="4"/>
  <c r="BK172" i="4"/>
  <c r="J128" i="5"/>
  <c r="BK368" i="6"/>
  <c r="BK309" i="6"/>
  <c r="J280" i="6"/>
  <c r="BK252" i="6"/>
  <c r="BK217" i="6"/>
  <c r="J144" i="6"/>
  <c r="BK313" i="6"/>
  <c r="J285" i="6"/>
  <c r="BK263" i="6"/>
  <c r="J232" i="6"/>
  <c r="J198" i="6"/>
  <c r="J158" i="6"/>
  <c r="BK122" i="6"/>
  <c r="BK212" i="6"/>
  <c r="BK193" i="6"/>
  <c r="BK158" i="6"/>
  <c r="J130" i="6"/>
  <c r="J349" i="6"/>
  <c r="BK318" i="6"/>
  <c r="J246" i="6"/>
  <c r="BK232" i="6"/>
  <c r="P121" i="2" l="1"/>
  <c r="P242" i="2"/>
  <c r="BK456" i="2"/>
  <c r="J456" i="2"/>
  <c r="J99" i="2" s="1"/>
  <c r="BK806" i="2"/>
  <c r="J806" i="2"/>
  <c r="J100" i="2"/>
  <c r="BK121" i="3"/>
  <c r="J121" i="3"/>
  <c r="J97" i="3"/>
  <c r="BK501" i="3"/>
  <c r="J501" i="3" s="1"/>
  <c r="J98" i="3" s="1"/>
  <c r="R784" i="3"/>
  <c r="R1215" i="3"/>
  <c r="BK121" i="4"/>
  <c r="BK188" i="4"/>
  <c r="J188" i="4"/>
  <c r="J98" i="4"/>
  <c r="R450" i="4"/>
  <c r="T835" i="4"/>
  <c r="BK121" i="6"/>
  <c r="BK157" i="6"/>
  <c r="J157" i="6" s="1"/>
  <c r="J98" i="6" s="1"/>
  <c r="BK251" i="6"/>
  <c r="J251" i="6"/>
  <c r="J99" i="6" s="1"/>
  <c r="BK317" i="6"/>
  <c r="J317" i="6"/>
  <c r="J100" i="6"/>
  <c r="R121" i="2"/>
  <c r="T242" i="2"/>
  <c r="P456" i="2"/>
  <c r="R806" i="2"/>
  <c r="R121" i="3"/>
  <c r="R120" i="3" s="1"/>
  <c r="R501" i="3"/>
  <c r="T784" i="3"/>
  <c r="P1215" i="3"/>
  <c r="P121" i="4"/>
  <c r="T188" i="4"/>
  <c r="P450" i="4"/>
  <c r="BK835" i="4"/>
  <c r="J835" i="4" s="1"/>
  <c r="J100" i="4" s="1"/>
  <c r="T121" i="6"/>
  <c r="R157" i="6"/>
  <c r="R251" i="6"/>
  <c r="P317" i="6"/>
  <c r="BK121" i="2"/>
  <c r="J121" i="2" s="1"/>
  <c r="J97" i="2" s="1"/>
  <c r="BK242" i="2"/>
  <c r="J242" i="2"/>
  <c r="J98" i="2" s="1"/>
  <c r="T456" i="2"/>
  <c r="T806" i="2"/>
  <c r="T120" i="2" s="1"/>
  <c r="T121" i="3"/>
  <c r="T120" i="3" s="1"/>
  <c r="T501" i="3"/>
  <c r="BK784" i="3"/>
  <c r="J784" i="3"/>
  <c r="J99" i="3" s="1"/>
  <c r="T1215" i="3"/>
  <c r="R121" i="4"/>
  <c r="P188" i="4"/>
  <c r="BK450" i="4"/>
  <c r="J450" i="4"/>
  <c r="J99" i="4"/>
  <c r="R835" i="4"/>
  <c r="P121" i="6"/>
  <c r="T157" i="6"/>
  <c r="T251" i="6"/>
  <c r="R317" i="6"/>
  <c r="T121" i="2"/>
  <c r="R242" i="2"/>
  <c r="R456" i="2"/>
  <c r="P806" i="2"/>
  <c r="P121" i="3"/>
  <c r="P501" i="3"/>
  <c r="P784" i="3"/>
  <c r="BK1215" i="3"/>
  <c r="J1215" i="3"/>
  <c r="J100" i="3"/>
  <c r="T121" i="4"/>
  <c r="R188" i="4"/>
  <c r="T450" i="4"/>
  <c r="P835" i="4"/>
  <c r="R121" i="6"/>
  <c r="R120" i="6" s="1"/>
  <c r="P157" i="6"/>
  <c r="P251" i="6"/>
  <c r="T317" i="6"/>
  <c r="BK118" i="5"/>
  <c r="J118" i="5"/>
  <c r="J97" i="5"/>
  <c r="E85" i="6"/>
  <c r="F92" i="6"/>
  <c r="BE130" i="6"/>
  <c r="BE144" i="6"/>
  <c r="BE158" i="6"/>
  <c r="BE174" i="6"/>
  <c r="BE207" i="6"/>
  <c r="BE212" i="6"/>
  <c r="BE246" i="6"/>
  <c r="BE252" i="6"/>
  <c r="BE263" i="6"/>
  <c r="BE285" i="6"/>
  <c r="BE332" i="6"/>
  <c r="BE368" i="6"/>
  <c r="J91" i="6"/>
  <c r="BE148" i="6"/>
  <c r="BE225" i="6"/>
  <c r="BE237" i="6"/>
  <c r="BE241" i="6"/>
  <c r="BE270" i="6"/>
  <c r="BE275" i="6"/>
  <c r="BE304" i="6"/>
  <c r="BE337" i="6"/>
  <c r="BE344" i="6"/>
  <c r="J114" i="6"/>
  <c r="BE126" i="6"/>
  <c r="BE138" i="6"/>
  <c r="BE198" i="6"/>
  <c r="BE217" i="6"/>
  <c r="BE280" i="6"/>
  <c r="BE292" i="6"/>
  <c r="BE318" i="6"/>
  <c r="BE358" i="6"/>
  <c r="BE122" i="6"/>
  <c r="BE134" i="6"/>
  <c r="BE152" i="6"/>
  <c r="BE179" i="6"/>
  <c r="BE186" i="6"/>
  <c r="BE193" i="6"/>
  <c r="BE232" i="6"/>
  <c r="BE297" i="6"/>
  <c r="BE309" i="6"/>
  <c r="BE313" i="6"/>
  <c r="BE349" i="6"/>
  <c r="BE363" i="6"/>
  <c r="BE375" i="6"/>
  <c r="BE380" i="6"/>
  <c r="BE384" i="6"/>
  <c r="BE389" i="6"/>
  <c r="J121" i="4"/>
  <c r="J97" i="4"/>
  <c r="F92" i="5"/>
  <c r="E107" i="5"/>
  <c r="J111" i="5"/>
  <c r="BE128" i="5"/>
  <c r="BE119" i="5"/>
  <c r="J91" i="5"/>
  <c r="E85" i="4"/>
  <c r="J114" i="4"/>
  <c r="BE132" i="4"/>
  <c r="BE148" i="4"/>
  <c r="BE154" i="4"/>
  <c r="BE160" i="4"/>
  <c r="BE225" i="4"/>
  <c r="BE251" i="4"/>
  <c r="BE271" i="4"/>
  <c r="BE303" i="4"/>
  <c r="BE331" i="4"/>
  <c r="BE356" i="4"/>
  <c r="BE365" i="4"/>
  <c r="BE385" i="4"/>
  <c r="BE440" i="4"/>
  <c r="BE451" i="4"/>
  <c r="BE455" i="4"/>
  <c r="BE458" i="4"/>
  <c r="BE585" i="4"/>
  <c r="BE593" i="4"/>
  <c r="BE597" i="4"/>
  <c r="BE623" i="4"/>
  <c r="BE650" i="4"/>
  <c r="BE658" i="4"/>
  <c r="BE662" i="4"/>
  <c r="BE667" i="4"/>
  <c r="BE703" i="4"/>
  <c r="BE727" i="4"/>
  <c r="BE759" i="4"/>
  <c r="BE814" i="4"/>
  <c r="BE830" i="4"/>
  <c r="J91" i="4"/>
  <c r="BE183" i="4"/>
  <c r="BE264" i="4"/>
  <c r="BE289" i="4"/>
  <c r="BE298" i="4"/>
  <c r="BE489" i="4"/>
  <c r="BE610" i="4"/>
  <c r="BE628" i="4"/>
  <c r="BE639" i="4"/>
  <c r="BE689" i="4"/>
  <c r="BE712" i="4"/>
  <c r="BE737" i="4"/>
  <c r="BE791" i="4"/>
  <c r="BE818" i="4"/>
  <c r="BE822" i="4"/>
  <c r="F92" i="4"/>
  <c r="BE166" i="4"/>
  <c r="BE189" i="4"/>
  <c r="BE242" i="4"/>
  <c r="BE308" i="4"/>
  <c r="BE322" i="4"/>
  <c r="BE341" i="4"/>
  <c r="BE346" i="4"/>
  <c r="BE372" i="4"/>
  <c r="BE465" i="4"/>
  <c r="BE570" i="4"/>
  <c r="BE672" i="4"/>
  <c r="BE696" i="4"/>
  <c r="BE722" i="4"/>
  <c r="BE744" i="4"/>
  <c r="BE749" i="4"/>
  <c r="BE754" i="4"/>
  <c r="BE806" i="4"/>
  <c r="BE826" i="4"/>
  <c r="BE836" i="4"/>
  <c r="BE122" i="4"/>
  <c r="BE127" i="4"/>
  <c r="BE172" i="4"/>
  <c r="BE178" i="4"/>
  <c r="BE206" i="4"/>
  <c r="BE256" i="4"/>
  <c r="BE280" i="4"/>
  <c r="BE315" i="4"/>
  <c r="BE336" i="4"/>
  <c r="BE350" i="4"/>
  <c r="BE398" i="4"/>
  <c r="BE426" i="4"/>
  <c r="BE430" i="4"/>
  <c r="BE435" i="4"/>
  <c r="BE445" i="4"/>
  <c r="BE493" i="4"/>
  <c r="BE531" i="4"/>
  <c r="BE566" i="4"/>
  <c r="BE577" i="4"/>
  <c r="BE581" i="4"/>
  <c r="BE589" i="4"/>
  <c r="BE632" i="4"/>
  <c r="BE645" i="4"/>
  <c r="BE654" i="4"/>
  <c r="BE677" i="4"/>
  <c r="BE682" i="4"/>
  <c r="BE717" i="4"/>
  <c r="BE732" i="4"/>
  <c r="BE810" i="4"/>
  <c r="BE840" i="4"/>
  <c r="BE844" i="4"/>
  <c r="BE848" i="4"/>
  <c r="J91" i="3"/>
  <c r="BE128" i="3"/>
  <c r="BE230" i="3"/>
  <c r="BE260" i="3"/>
  <c r="BE364" i="3"/>
  <c r="BE382" i="3"/>
  <c r="BE450" i="3"/>
  <c r="BE490" i="3"/>
  <c r="BE544" i="3"/>
  <c r="BE551" i="3"/>
  <c r="BE561" i="3"/>
  <c r="BE611" i="3"/>
  <c r="BE625" i="3"/>
  <c r="BE634" i="3"/>
  <c r="BE651" i="3"/>
  <c r="BE661" i="3"/>
  <c r="BE666" i="3"/>
  <c r="BE671" i="3"/>
  <c r="BE714" i="3"/>
  <c r="BE936" i="3"/>
  <c r="BE946" i="3"/>
  <c r="BE955" i="3"/>
  <c r="BE1003" i="3"/>
  <c r="BE1058" i="3"/>
  <c r="BE1063" i="3"/>
  <c r="BE1101" i="3"/>
  <c r="BE1131" i="3"/>
  <c r="E85" i="3"/>
  <c r="F117" i="3"/>
  <c r="BE150" i="3"/>
  <c r="BE200" i="3"/>
  <c r="BE240" i="3"/>
  <c r="BE270" i="3"/>
  <c r="BE290" i="3"/>
  <c r="BE310" i="3"/>
  <c r="BE406" i="3"/>
  <c r="BE418" i="3"/>
  <c r="BE474" i="3"/>
  <c r="BE556" i="3"/>
  <c r="BE580" i="3"/>
  <c r="BE620" i="3"/>
  <c r="BE656" i="3"/>
  <c r="BE689" i="3"/>
  <c r="BE707" i="3"/>
  <c r="BE730" i="3"/>
  <c r="BE751" i="3"/>
  <c r="BE768" i="3"/>
  <c r="BE779" i="3"/>
  <c r="BE794" i="3"/>
  <c r="BE862" i="3"/>
  <c r="BE884" i="3"/>
  <c r="BE1053" i="3"/>
  <c r="BE1081" i="3"/>
  <c r="BE1086" i="3"/>
  <c r="BE1111" i="3"/>
  <c r="BE1116" i="3"/>
  <c r="BE1145" i="3"/>
  <c r="BE1152" i="3"/>
  <c r="BE1166" i="3"/>
  <c r="BE1178" i="3"/>
  <c r="BE1211" i="3"/>
  <c r="BE1216" i="3"/>
  <c r="BE1220" i="3"/>
  <c r="BE1243" i="3"/>
  <c r="BE140" i="3"/>
  <c r="BE180" i="3"/>
  <c r="BE190" i="3"/>
  <c r="BE250" i="3"/>
  <c r="BE322" i="3"/>
  <c r="BE346" i="3"/>
  <c r="BE432" i="3"/>
  <c r="BE464" i="3"/>
  <c r="BE495" i="3"/>
  <c r="BE502" i="3"/>
  <c r="BE566" i="3"/>
  <c r="BE573" i="3"/>
  <c r="BE587" i="3"/>
  <c r="BE592" i="3"/>
  <c r="BE639" i="3"/>
  <c r="BE693" i="3"/>
  <c r="BE723" i="3"/>
  <c r="BE737" i="3"/>
  <c r="BE744" i="3"/>
  <c r="BE785" i="3"/>
  <c r="BE812" i="3"/>
  <c r="BE851" i="3"/>
  <c r="BE871" i="3"/>
  <c r="BE906" i="3"/>
  <c r="BE932" i="3"/>
  <c r="BE941" i="3"/>
  <c r="BE966" i="3"/>
  <c r="BE991" i="3"/>
  <c r="BE1008" i="3"/>
  <c r="BE1068" i="3"/>
  <c r="BE1106" i="3"/>
  <c r="BE1120" i="3"/>
  <c r="BE1124" i="3"/>
  <c r="BE1138" i="3"/>
  <c r="BE1171" i="3"/>
  <c r="BE1185" i="3"/>
  <c r="BE1203" i="3"/>
  <c r="BE1207" i="3"/>
  <c r="BE1224" i="3"/>
  <c r="BE1229" i="3"/>
  <c r="J89" i="3"/>
  <c r="BE122" i="3"/>
  <c r="BE160" i="3"/>
  <c r="BE170" i="3"/>
  <c r="BE210" i="3"/>
  <c r="BE220" i="3"/>
  <c r="BE280" i="3"/>
  <c r="BE300" i="3"/>
  <c r="BE328" i="3"/>
  <c r="BE340" i="3"/>
  <c r="BE401" i="3"/>
  <c r="BE484" i="3"/>
  <c r="BE516" i="3"/>
  <c r="BE537" i="3"/>
  <c r="BE597" i="3"/>
  <c r="BE604" i="3"/>
  <c r="BE644" i="3"/>
  <c r="BE680" i="3"/>
  <c r="BE700" i="3"/>
  <c r="BE803" i="3"/>
  <c r="BE821" i="3"/>
  <c r="BE832" i="3"/>
  <c r="BE837" i="3"/>
  <c r="BE842" i="3"/>
  <c r="BE893" i="3"/>
  <c r="BE915" i="3"/>
  <c r="BE928" i="3"/>
  <c r="BE970" i="3"/>
  <c r="BE974" i="3"/>
  <c r="BE980" i="3"/>
  <c r="BE1017" i="3"/>
  <c r="BE1022" i="3"/>
  <c r="BE1031" i="3"/>
  <c r="BE1042" i="3"/>
  <c r="BE1072" i="3"/>
  <c r="BE1076" i="3"/>
  <c r="BE1091" i="3"/>
  <c r="BE1096" i="3"/>
  <c r="BE1159" i="3"/>
  <c r="BE1192" i="3"/>
  <c r="BE1234" i="3"/>
  <c r="E85" i="2"/>
  <c r="J89" i="2"/>
  <c r="J91" i="2"/>
  <c r="F92" i="2"/>
  <c r="BE122" i="2"/>
  <c r="BE127" i="2"/>
  <c r="BE137" i="2"/>
  <c r="BE142" i="2"/>
  <c r="BE147" i="2"/>
  <c r="BE152" i="2"/>
  <c r="BE158" i="2"/>
  <c r="BE163" i="2"/>
  <c r="BE168" i="2"/>
  <c r="BE174" i="2"/>
  <c r="BE180" i="2"/>
  <c r="BE185" i="2"/>
  <c r="BE190" i="2"/>
  <c r="BE200" i="2"/>
  <c r="BE206" i="2"/>
  <c r="BE212" i="2"/>
  <c r="BE218" i="2"/>
  <c r="BE224" i="2"/>
  <c r="BE232" i="2"/>
  <c r="BE237" i="2"/>
  <c r="BE243" i="2"/>
  <c r="BE252" i="2"/>
  <c r="BE259" i="2"/>
  <c r="BE264" i="2"/>
  <c r="BE283" i="2"/>
  <c r="BE290" i="2"/>
  <c r="BE295" i="2"/>
  <c r="BE312" i="2"/>
  <c r="BE317" i="2"/>
  <c r="BE322" i="2"/>
  <c r="BE328" i="2"/>
  <c r="BE333" i="2"/>
  <c r="BE338" i="2"/>
  <c r="BE343" i="2"/>
  <c r="BE350" i="2"/>
  <c r="BE357" i="2"/>
  <c r="BE364" i="2"/>
  <c r="BE368" i="2"/>
  <c r="BE372" i="2"/>
  <c r="BE387" i="2"/>
  <c r="BE400" i="2"/>
  <c r="BE409" i="2"/>
  <c r="BE423" i="2"/>
  <c r="BE427" i="2"/>
  <c r="BE436" i="2"/>
  <c r="BE441" i="2"/>
  <c r="BE446" i="2"/>
  <c r="BE451" i="2"/>
  <c r="BE457" i="2"/>
  <c r="BE461" i="2"/>
  <c r="BE465" i="2"/>
  <c r="BE469" i="2"/>
  <c r="BE793" i="2"/>
  <c r="BE483" i="2"/>
  <c r="BE490" i="2"/>
  <c r="BE500" i="2"/>
  <c r="BE512" i="2"/>
  <c r="BE517" i="2"/>
  <c r="BE522" i="2"/>
  <c r="BE528" i="2"/>
  <c r="BE532" i="2"/>
  <c r="BE536" i="2"/>
  <c r="BE540" i="2"/>
  <c r="BE547" i="2"/>
  <c r="BE551" i="2"/>
  <c r="BE555" i="2"/>
  <c r="BE559" i="2"/>
  <c r="BE564" i="2"/>
  <c r="BE569" i="2"/>
  <c r="BE574" i="2"/>
  <c r="BE579" i="2"/>
  <c r="BE584" i="2"/>
  <c r="BE588" i="2"/>
  <c r="BE597" i="2"/>
  <c r="BE604" i="2"/>
  <c r="BE611" i="2"/>
  <c r="BE616" i="2"/>
  <c r="BE620" i="2"/>
  <c r="BE624" i="2"/>
  <c r="BE628" i="2"/>
  <c r="BE632" i="2"/>
  <c r="BE636" i="2"/>
  <c r="BE655" i="2"/>
  <c r="BE659" i="2"/>
  <c r="BE663" i="2"/>
  <c r="BE668" i="2"/>
  <c r="BE673" i="2"/>
  <c r="BE678" i="2"/>
  <c r="BE683" i="2"/>
  <c r="BE688" i="2"/>
  <c r="BE693" i="2"/>
  <c r="BE706" i="2"/>
  <c r="BE719" i="2"/>
  <c r="BE732" i="2"/>
  <c r="BE737" i="2"/>
  <c r="BE750" i="2"/>
  <c r="BE754" i="2"/>
  <c r="BE759" i="2"/>
  <c r="BE764" i="2"/>
  <c r="BE830" i="2"/>
  <c r="BE773" i="2"/>
  <c r="BE777" i="2"/>
  <c r="BE781" i="2"/>
  <c r="BE785" i="2"/>
  <c r="BE789" i="2"/>
  <c r="BE797" i="2"/>
  <c r="BE801" i="2"/>
  <c r="BE807" i="2"/>
  <c r="BE811" i="2"/>
  <c r="BE815" i="2"/>
  <c r="J34" i="2"/>
  <c r="AW95" i="1" s="1"/>
  <c r="F34" i="2"/>
  <c r="BA95" i="1" s="1"/>
  <c r="F35" i="3"/>
  <c r="BB96" i="1" s="1"/>
  <c r="F35" i="4"/>
  <c r="BB97" i="1" s="1"/>
  <c r="J33" i="5"/>
  <c r="AV98" i="1" s="1"/>
  <c r="AT98" i="1" s="1"/>
  <c r="F37" i="6"/>
  <c r="BD99" i="1"/>
  <c r="F36" i="2"/>
  <c r="BC95" i="1"/>
  <c r="F34" i="3"/>
  <c r="BA96" i="1"/>
  <c r="J34" i="4"/>
  <c r="AW97" i="1"/>
  <c r="F35" i="6"/>
  <c r="BB99" i="1"/>
  <c r="F36" i="6"/>
  <c r="BC99" i="1"/>
  <c r="F37" i="2"/>
  <c r="BD95" i="1" s="1"/>
  <c r="J34" i="3"/>
  <c r="AW96" i="1"/>
  <c r="F34" i="4"/>
  <c r="BA97" i="1" s="1"/>
  <c r="F34" i="5"/>
  <c r="BA98" i="1"/>
  <c r="J34" i="6"/>
  <c r="AW99" i="1" s="1"/>
  <c r="F35" i="2"/>
  <c r="BB95" i="1"/>
  <c r="F37" i="3"/>
  <c r="BD96" i="1" s="1"/>
  <c r="F36" i="3"/>
  <c r="BC96" i="1"/>
  <c r="F36" i="4"/>
  <c r="BC97" i="1" s="1"/>
  <c r="F37" i="4"/>
  <c r="BD97" i="1"/>
  <c r="F34" i="6"/>
  <c r="BA99" i="1" s="1"/>
  <c r="T120" i="4" l="1"/>
  <c r="P120" i="6"/>
  <c r="AU99" i="1"/>
  <c r="P120" i="4"/>
  <c r="AU97" i="1" s="1"/>
  <c r="BK120" i="6"/>
  <c r="J120" i="6"/>
  <c r="J96" i="6"/>
  <c r="BK120" i="4"/>
  <c r="J120" i="4"/>
  <c r="J96" i="4"/>
  <c r="P120" i="3"/>
  <c r="AU96" i="1" s="1"/>
  <c r="R120" i="2"/>
  <c r="R120" i="4"/>
  <c r="T120" i="6"/>
  <c r="P120" i="2"/>
  <c r="AU95" i="1"/>
  <c r="BK120" i="2"/>
  <c r="J120" i="2"/>
  <c r="J96" i="2" s="1"/>
  <c r="J121" i="6"/>
  <c r="J97" i="6"/>
  <c r="BK120" i="3"/>
  <c r="J120" i="3" s="1"/>
  <c r="J30" i="3" s="1"/>
  <c r="AG96" i="1" s="1"/>
  <c r="AN96" i="1" s="1"/>
  <c r="BK117" i="5"/>
  <c r="J117" i="5"/>
  <c r="J96" i="5"/>
  <c r="F33" i="3"/>
  <c r="AZ96" i="1" s="1"/>
  <c r="J33" i="4"/>
  <c r="AV97" i="1"/>
  <c r="AT97" i="1" s="1"/>
  <c r="BD94" i="1"/>
  <c r="W33" i="1"/>
  <c r="BA94" i="1"/>
  <c r="W30" i="1" s="1"/>
  <c r="F33" i="2"/>
  <c r="AZ95" i="1" s="1"/>
  <c r="J33" i="3"/>
  <c r="AV96" i="1"/>
  <c r="AT96" i="1"/>
  <c r="F33" i="5"/>
  <c r="AZ98" i="1" s="1"/>
  <c r="J33" i="6"/>
  <c r="AV99" i="1" s="1"/>
  <c r="AT99" i="1" s="1"/>
  <c r="F33" i="6"/>
  <c r="AZ99" i="1"/>
  <c r="J33" i="2"/>
  <c r="AV95" i="1" s="1"/>
  <c r="AT95" i="1" s="1"/>
  <c r="F33" i="4"/>
  <c r="AZ97" i="1" s="1"/>
  <c r="BB94" i="1"/>
  <c r="W31" i="1"/>
  <c r="BC94" i="1"/>
  <c r="W32" i="1"/>
  <c r="J96" i="3" l="1"/>
  <c r="J39" i="3"/>
  <c r="AU94" i="1"/>
  <c r="J30" i="4"/>
  <c r="AG97" i="1" s="1"/>
  <c r="J30" i="5"/>
  <c r="J39" i="5"/>
  <c r="J30" i="2"/>
  <c r="AG95" i="1" s="1"/>
  <c r="AW94" i="1"/>
  <c r="AK30" i="1"/>
  <c r="AY94" i="1"/>
  <c r="AX94" i="1"/>
  <c r="J30" i="6"/>
  <c r="AG99" i="1"/>
  <c r="AZ94" i="1"/>
  <c r="W29" i="1" s="1"/>
  <c r="J39" i="4" l="1"/>
  <c r="J39" i="6"/>
  <c r="J39" i="2"/>
  <c r="AG98" i="1"/>
  <c r="AN98" i="1" s="1"/>
  <c r="AN97" i="1"/>
  <c r="AN99" i="1"/>
  <c r="AN95" i="1"/>
  <c r="AV94" i="1"/>
  <c r="AK29" i="1"/>
  <c r="AG94" i="1" l="1"/>
  <c r="AK26" i="1"/>
  <c r="AT94" i="1"/>
  <c r="AN94" i="1" l="1"/>
  <c r="AK35" i="1"/>
</calcChain>
</file>

<file path=xl/sharedStrings.xml><?xml version="1.0" encoding="utf-8"?>
<sst xmlns="http://schemas.openxmlformats.org/spreadsheetml/2006/main" count="27866" uniqueCount="2037">
  <si>
    <t>Export Komplet</t>
  </si>
  <si>
    <t/>
  </si>
  <si>
    <t>2.0</t>
  </si>
  <si>
    <t>ZAMOK</t>
  </si>
  <si>
    <t>False</t>
  </si>
  <si>
    <t>{3b847419-7d22-4f4c-b65b-0e7ff86a6716}</t>
  </si>
  <si>
    <t>0,01</t>
  </si>
  <si>
    <t>21</t>
  </si>
  <si>
    <t>15</t>
  </si>
  <si>
    <t>REKAPITULACE STAVBY</t>
  </si>
  <si>
    <t>v ---  níže se nacházejí doplnkové a pomocné údaje k sestavám  --- v</t>
  </si>
  <si>
    <t>Návod na vyplnění</t>
  </si>
  <si>
    <t>0,001</t>
  </si>
  <si>
    <t>Kód:</t>
  </si>
  <si>
    <t>22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</si>
  <si>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</si>
  <si>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</si>
  <si>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Zruč nad Sázavou - Červené Janovice</t>
  </si>
  <si>
    <t>KSO:</t>
  </si>
  <si>
    <t>CC-CZ:</t>
  </si>
  <si>
    <t>Místo:</t>
  </si>
  <si>
    <t xml:space="preserve"> </t>
  </si>
  <si>
    <t>Datum:</t>
  </si>
  <si>
    <t>30. 11. 2022</t>
  </si>
  <si>
    <t>Zadavatel:</t>
  </si>
  <si>
    <t>IČ:</t>
  </si>
  <si>
    <t>Zimola Bohumil</t>
  </si>
  <si>
    <t>DIČ:</t>
  </si>
  <si>
    <t>Uchazeč:</t>
  </si>
  <si>
    <t>Vyplň údaj</t>
  </si>
  <si>
    <t>Projektant:</t>
  </si>
  <si>
    <t>True</t>
  </si>
  <si>
    <t>Zpracovatel:</t>
  </si>
  <si>
    <t>Hospodková Marcela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</si>
  <si>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</si>
  <si>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</si>
  <si>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</si>
  <si>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</si>
  <si>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</si>
  <si>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</si>
  <si>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</si>
  <si>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</si>
  <si>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</si>
  <si>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</si>
  <si>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</si>
  <si>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</si>
  <si>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</si>
  <si>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</si>
  <si>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</si>
  <si>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</si>
  <si>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</si>
  <si>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</si>
  <si>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</si>
  <si>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</si>
  <si>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</si>
  <si>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</si>
  <si>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</si>
  <si>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</si>
  <si>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</si>
  <si>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</si>
  <si>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</si>
  <si>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</si>
  <si>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</si>
  <si>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</si>
  <si>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</si>
  <si>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</si>
  <si>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</si>
  <si>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</si>
  <si>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</si>
  <si>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</si>
  <si>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</si>
  <si>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</si>
  <si>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</si>
  <si>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</si>
  <si>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</si>
  <si>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</si>
  <si>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</si>
  <si>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</si>
  <si>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</si>
  <si>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</si>
  <si>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</si>
  <si>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Červené Janovice - Zbraslavice</t>
  </si>
  <si>
    <t>STA</t>
  </si>
  <si>
    <t>1</t>
  </si>
  <si>
    <t>{d1588554-bd54-442f-913e-34b3d1ffa8b7}</t>
  </si>
  <si>
    <t>2</t>
  </si>
  <si>
    <t>SO 02</t>
  </si>
  <si>
    <t>žst. Zbraslavice</t>
  </si>
  <si>
    <t>{6ab79c41-9059-4c1c-9b96-353d95b00db1}</t>
  </si>
  <si>
    <t>SO 03</t>
  </si>
  <si>
    <t>Zbraslavice - Želivec</t>
  </si>
  <si>
    <t>{1f10ffb0-a4f8-499d-a1c2-40ccc7429ef4}</t>
  </si>
  <si>
    <t>SO 04</t>
  </si>
  <si>
    <t>Přeprava mechanizace</t>
  </si>
  <si>
    <t>{2dd31d02-922b-4e7a-86ff-c0b9ea87fd8f}</t>
  </si>
  <si>
    <t>SO 05</t>
  </si>
  <si>
    <t>VON</t>
  </si>
  <si>
    <t>{3eb82a51-119f-4ed6-9870-c7dc38d45cdf}</t>
  </si>
  <si>
    <t>KRYCÍ LIST SOUPISU PRACÍ</t>
  </si>
  <si>
    <t>Objekt:</t>
  </si>
  <si>
    <t>SO 01 - Červené Janovice - Zbraslavice</t>
  </si>
  <si>
    <t>REKAPITULACE ČLENĚNÍ SOUPISU PRACÍ</t>
  </si>
  <si>
    <t>Kód dílu - Popis</t>
  </si>
  <si>
    <t>Cena celkem [CZK]</t>
  </si>
  <si>
    <t>Náklady ze soupisu prací</t>
  </si>
  <si>
    <t>-1</t>
  </si>
  <si>
    <t>MTO - Materiál dodá TO</t>
  </si>
  <si>
    <t>M - Materiál</t>
  </si>
  <si>
    <t>P - Práce</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</si>
  <si>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</si>
  <si>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</si>
  <si>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</si>
  <si>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</si>
  <si>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</si>
  <si>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</si>
  <si>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</si>
  <si>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</si>
  <si>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</si>
  <si>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</si>
  <si>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</si>
  <si>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</si>
  <si>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</si>
  <si>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</si>
  <si>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</si>
  <si>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</si>
  <si>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3</t>
  </si>
  <si>
    <t>ROZPOCET</t>
  </si>
  <si>
    <t>M</t>
  </si>
  <si>
    <t>5957201000</t>
  </si>
  <si>
    <t>Kolejnice užité tv. UIC60</t>
  </si>
  <si>
    <t>m</t>
  </si>
  <si>
    <t>Sborník UOŽI 01 2022</t>
  </si>
  <si>
    <t>8</t>
  </si>
  <si>
    <t>4</t>
  </si>
  <si>
    <t>1968924939</t>
  </si>
  <si>
    <t>PP</t>
  </si>
  <si>
    <t>VV</t>
  </si>
  <si>
    <t>(21750-17790)*2</t>
  </si>
  <si>
    <t>Součet</t>
  </si>
  <si>
    <t>neoceňovat dodá TO</t>
  </si>
  <si>
    <t>5956213045</t>
  </si>
  <si>
    <t>Pražec betonový příčný vystrojený  užitý tv. B 91S/1 (UIC)</t>
  </si>
  <si>
    <t>kus</t>
  </si>
  <si>
    <t>-1507675774</t>
  </si>
  <si>
    <t>(21,750-17,790)*1520</t>
  </si>
  <si>
    <t>0,800</t>
  </si>
  <si>
    <t>dřevo</t>
  </si>
  <si>
    <t>-4</t>
  </si>
  <si>
    <t>pod přechodové kolejnice</t>
  </si>
  <si>
    <t>-9</t>
  </si>
  <si>
    <t>5957113030</t>
  </si>
  <si>
    <t>Kolejnice přechodové tv. 60E2/49E1 pravá</t>
  </si>
  <si>
    <t>1256468050</t>
  </si>
  <si>
    <t>2*12</t>
  </si>
  <si>
    <t>5957113025</t>
  </si>
  <si>
    <t>Kolejnice přechodové tv. 60E2/49E1 levá</t>
  </si>
  <si>
    <t>301763966</t>
  </si>
  <si>
    <t>5</t>
  </si>
  <si>
    <t>5958158030</t>
  </si>
  <si>
    <t>Podložka pryžová pod patu kolejnice WU 7 174x152x7 (Vossloh)</t>
  </si>
  <si>
    <t>-1685235574</t>
  </si>
  <si>
    <t>6007*2</t>
  </si>
  <si>
    <t>6</t>
  </si>
  <si>
    <t>5960101040</t>
  </si>
  <si>
    <t>Pražcové kotvy TDHB pro pražec dřevěný</t>
  </si>
  <si>
    <t>-1912661127</t>
  </si>
  <si>
    <t>přechodové kolejnice + v.č. 2 Červené Janovice</t>
  </si>
  <si>
    <t>12</t>
  </si>
  <si>
    <t>7</t>
  </si>
  <si>
    <t>7592701460</t>
  </si>
  <si>
    <t>Upozorňovadla, značky Návěsti označující místo na trati Označník 'Posun zakázán'  (HM0404129990690)</t>
  </si>
  <si>
    <t>214063274</t>
  </si>
  <si>
    <t>5962101050</t>
  </si>
  <si>
    <t>Návěstidlo tabule před zastávkou</t>
  </si>
  <si>
    <t>-897305322</t>
  </si>
  <si>
    <t>9</t>
  </si>
  <si>
    <t>5962101010</t>
  </si>
  <si>
    <t>Návěstidlo rychlostník - obdélník</t>
  </si>
  <si>
    <t>866995487</t>
  </si>
  <si>
    <t>40;50;60</t>
  </si>
  <si>
    <t>8+7+1</t>
  </si>
  <si>
    <t>10</t>
  </si>
  <si>
    <t>5962101020</t>
  </si>
  <si>
    <t>Návěstidlo očekávejte traťovou rychlost - trojúhelník</t>
  </si>
  <si>
    <t>518726684</t>
  </si>
  <si>
    <t>4;6</t>
  </si>
  <si>
    <t>1+1</t>
  </si>
  <si>
    <t>11</t>
  </si>
  <si>
    <t>5962101090</t>
  </si>
  <si>
    <t>Návěstidlo sloupek s návěstí pískejte</t>
  </si>
  <si>
    <t>1906858543</t>
  </si>
  <si>
    <t>40</t>
  </si>
  <si>
    <t>5962101045</t>
  </si>
  <si>
    <t>Návěstidlo konec nástupiště</t>
  </si>
  <si>
    <t>1795617380</t>
  </si>
  <si>
    <t>13</t>
  </si>
  <si>
    <t>5962101110</t>
  </si>
  <si>
    <t>Návěstidlo sklonovník reflexní</t>
  </si>
  <si>
    <t>1094877690</t>
  </si>
  <si>
    <t xml:space="preserve">stoupání (hodnota/délka): 20/459; 25/101; 20/733; 10/405; 25/949; 5/200; </t>
  </si>
  <si>
    <t>1+1+1+1+1+1</t>
  </si>
  <si>
    <t>5/132; 25/335; 5/575; 20/238; 5/323</t>
  </si>
  <si>
    <t>1+1+1+1+1</t>
  </si>
  <si>
    <t>klesání (hodnota/délka): 5/132; 25/335; 5/575; 20/238; 5/323; 20/459; 25/101; 20/733; 10/405; 25/949; 5/200</t>
  </si>
  <si>
    <t>1+1+1+1+1+1+1+1+1+1+1</t>
  </si>
  <si>
    <t>14</t>
  </si>
  <si>
    <t>5962101055</t>
  </si>
  <si>
    <t>Návěstidlo výstražný kříž jednokolejný-značka 32a</t>
  </si>
  <si>
    <t>-1262667124</t>
  </si>
  <si>
    <t>P5987; P5991; P5992; P5995</t>
  </si>
  <si>
    <t>2+2+2+2</t>
  </si>
  <si>
    <t>5962101065</t>
  </si>
  <si>
    <t>Návěstidlo výstražný kříž jednokolejný-značka 32a fluorescenční obrys</t>
  </si>
  <si>
    <t>510531422</t>
  </si>
  <si>
    <t>P5989; P5990; P5994</t>
  </si>
  <si>
    <t>2+2+2</t>
  </si>
  <si>
    <t>16</t>
  </si>
  <si>
    <t>5962101075</t>
  </si>
  <si>
    <t>Návěstidlo stůj dej přednost v jízdě reflexní</t>
  </si>
  <si>
    <t>-1023991675</t>
  </si>
  <si>
    <t>17</t>
  </si>
  <si>
    <t>5962101080</t>
  </si>
  <si>
    <t>Návěstidlo stůj dej přednost v jízdě - fluorescenční obrys</t>
  </si>
  <si>
    <t>-2015288625</t>
  </si>
  <si>
    <t>18</t>
  </si>
  <si>
    <t>5962113005</t>
  </si>
  <si>
    <t>Sloupek ocelový pozinkovaný 60 mm</t>
  </si>
  <si>
    <t>1474037753</t>
  </si>
  <si>
    <t>4 metry</t>
  </si>
  <si>
    <t>66</t>
  </si>
  <si>
    <t>3,5 metru</t>
  </si>
  <si>
    <t>42</t>
  </si>
  <si>
    <t>19</t>
  </si>
  <si>
    <t>5962114000</t>
  </si>
  <si>
    <t>Výstroj sloupku objímka 50 až 100 mm kompletní</t>
  </si>
  <si>
    <t>-1338779932</t>
  </si>
  <si>
    <t>286</t>
  </si>
  <si>
    <t>20</t>
  </si>
  <si>
    <t>5962114020</t>
  </si>
  <si>
    <t>Výstroj sloupku víčko plast 60 mm</t>
  </si>
  <si>
    <t>-1531316287</t>
  </si>
  <si>
    <t>108</t>
  </si>
  <si>
    <t>Materiál</t>
  </si>
  <si>
    <t>R5956140030</t>
  </si>
  <si>
    <t>Pražec betonový příčný vystrojený bezpodkladnicový včetně kompletů S49, včetně dopravy</t>
  </si>
  <si>
    <t>-45634684</t>
  </si>
  <si>
    <t>(21,972-21,750)*1640</t>
  </si>
  <si>
    <t>0,920</t>
  </si>
  <si>
    <t>s rozšířením rozchodu</t>
  </si>
  <si>
    <t>-263</t>
  </si>
  <si>
    <t>R5956140030.1</t>
  </si>
  <si>
    <t>Pražec betonový příčný vystrojený bezpodkladnicový včetně kompletů S49 s úpravou rozšíření rozchodu, včetně dopravy</t>
  </si>
  <si>
    <t>1876018705</t>
  </si>
  <si>
    <t>"2,5"</t>
  </si>
  <si>
    <t>5+5</t>
  </si>
  <si>
    <t>"5"</t>
  </si>
  <si>
    <t>253</t>
  </si>
  <si>
    <t>23</t>
  </si>
  <si>
    <t>R5957104035</t>
  </si>
  <si>
    <t>Kolejnicové pásy třídy R260 tv. 49 E1 délky 120 metrů, včetně dopravy</t>
  </si>
  <si>
    <t>-421994185</t>
  </si>
  <si>
    <t>(21950-21750)/120*2</t>
  </si>
  <si>
    <t>0,667</t>
  </si>
  <si>
    <t>24</t>
  </si>
  <si>
    <t>5958125000</t>
  </si>
  <si>
    <t>Komplety s antikorozní úpravou Skl 14 (svěrka Skl14, vrtule R1, podložka Uls7)</t>
  </si>
  <si>
    <t>1413240076</t>
  </si>
  <si>
    <t>P5987</t>
  </si>
  <si>
    <t>12*4</t>
  </si>
  <si>
    <t>P5989</t>
  </si>
  <si>
    <t>P5990</t>
  </si>
  <si>
    <t>16*4</t>
  </si>
  <si>
    <t>P5991</t>
  </si>
  <si>
    <t>P5992</t>
  </si>
  <si>
    <t>P5993</t>
  </si>
  <si>
    <t>P5994</t>
  </si>
  <si>
    <t>P5995</t>
  </si>
  <si>
    <t>25</t>
  </si>
  <si>
    <t>R5960101000</t>
  </si>
  <si>
    <t>Pražcové kotvy včetně dopravy</t>
  </si>
  <si>
    <t>1317346775</t>
  </si>
  <si>
    <t>přechodové kolejnice Červené janovice</t>
  </si>
  <si>
    <t>Oblouk R249</t>
  </si>
  <si>
    <t>134</t>
  </si>
  <si>
    <t>26</t>
  </si>
  <si>
    <t>5963110010</t>
  </si>
  <si>
    <t>Přejezd Intermont panel 1285x3000x170 ŽPP 1</t>
  </si>
  <si>
    <t>-681771658</t>
  </si>
  <si>
    <t>P5987;P5989;P5991;P5992;P5993;P5994;P5995</t>
  </si>
  <si>
    <t>2+2+2+2+2+2+2</t>
  </si>
  <si>
    <t>27</t>
  </si>
  <si>
    <t>5963134005</t>
  </si>
  <si>
    <t>Náběhový klín ocelový pozink.</t>
  </si>
  <si>
    <t>-1879258989</t>
  </si>
  <si>
    <t>28</t>
  </si>
  <si>
    <t>5963101003</t>
  </si>
  <si>
    <t>Přejezd celopryžový pro silně zatížené komunikace se závěrnou zídkou tv. T</t>
  </si>
  <si>
    <t>1877990684</t>
  </si>
  <si>
    <t>Přejezd celopryžový Strail pro zatížené komunikace se závěrnou zídkou tv. T</t>
  </si>
  <si>
    <t>8,4</t>
  </si>
  <si>
    <t>29</t>
  </si>
  <si>
    <t>5963101135</t>
  </si>
  <si>
    <t>Přejezd celopryžový pojistka proti posuvu</t>
  </si>
  <si>
    <t>1374054902</t>
  </si>
  <si>
    <t>Přejezd celopryžový Strail pojistka proti posuvu</t>
  </si>
  <si>
    <t>30</t>
  </si>
  <si>
    <t>5963101120</t>
  </si>
  <si>
    <t>Přejezd celopryžový betonový základ délky 1500 mm</t>
  </si>
  <si>
    <t>1503694447</t>
  </si>
  <si>
    <t>Přejezd celopryžový Strail betonový základ délky 1500 mm</t>
  </si>
  <si>
    <t>8,4/1,5*2</t>
  </si>
  <si>
    <t>31</t>
  </si>
  <si>
    <t>5964127005</t>
  </si>
  <si>
    <t>Odvodňovací žlaby štěrbinové betonové masívní délky 4000 mm</t>
  </si>
  <si>
    <t>1057962981</t>
  </si>
  <si>
    <t>TZD-Q 400/500/4000 - P5992 Lp 4metry od hlavy kolejnice</t>
  </si>
  <si>
    <t>32</t>
  </si>
  <si>
    <t>5964127005.1</t>
  </si>
  <si>
    <t>Odvodňovací žlaby štěrbinové betonové masívní délky 2000 mm</t>
  </si>
  <si>
    <t>426717175</t>
  </si>
  <si>
    <t>TZD-Q 400/500/2000 - P5992 Lp 4 metry od hlavy kolejnice</t>
  </si>
  <si>
    <t>33</t>
  </si>
  <si>
    <t>5964147030</t>
  </si>
  <si>
    <t>Nástupištní díly konzolová deska K 145 Z</t>
  </si>
  <si>
    <t>-1818285113</t>
  </si>
  <si>
    <t>Štipoklasy</t>
  </si>
  <si>
    <t>83</t>
  </si>
  <si>
    <t>34</t>
  </si>
  <si>
    <t>5964147105</t>
  </si>
  <si>
    <t>Nástupištní díly výplňová deska D3</t>
  </si>
  <si>
    <t>646286498</t>
  </si>
  <si>
    <t>Černíny</t>
  </si>
  <si>
    <t>60</t>
  </si>
  <si>
    <t>35</t>
  </si>
  <si>
    <t>5964147020</t>
  </si>
  <si>
    <t>Nástupištní díly tvárnice Tischer B</t>
  </si>
  <si>
    <t>-1400871721</t>
  </si>
  <si>
    <t xml:space="preserve">Černíny </t>
  </si>
  <si>
    <t>36</t>
  </si>
  <si>
    <t>5964147015</t>
  </si>
  <si>
    <t>Nástupištní díly podložka pod tvárnici Tischer</t>
  </si>
  <si>
    <t>1624085445</t>
  </si>
  <si>
    <t>61</t>
  </si>
  <si>
    <t>84</t>
  </si>
  <si>
    <t>37</t>
  </si>
  <si>
    <t>5955101000</t>
  </si>
  <si>
    <t>Kamenivo drcené štěrk frakce 31,5/63 třídy BI</t>
  </si>
  <si>
    <t>t</t>
  </si>
  <si>
    <t>842328019</t>
  </si>
  <si>
    <t>(21950-17790)*1*1,8</t>
  </si>
  <si>
    <t>38</t>
  </si>
  <si>
    <t>5955101025</t>
  </si>
  <si>
    <t>Kamenivo drcené drť frakce 4/8</t>
  </si>
  <si>
    <t>-1465786190</t>
  </si>
  <si>
    <t>3*2</t>
  </si>
  <si>
    <t>39</t>
  </si>
  <si>
    <t>5963146000</t>
  </si>
  <si>
    <t>Asfaltový beton ACO 11S 50/70 střednězrnný-obrusná vrstva</t>
  </si>
  <si>
    <t>-881152201</t>
  </si>
  <si>
    <t>P5989 Lp+Pp</t>
  </si>
  <si>
    <t>(4+4)*4*0,1*2,5</t>
  </si>
  <si>
    <t>P5990 Lp+Pp</t>
  </si>
  <si>
    <t>(2+2)*7*0,1*2,5</t>
  </si>
  <si>
    <t>P5992 Lp+Pp</t>
  </si>
  <si>
    <t>P5993 Lp+Pp</t>
  </si>
  <si>
    <t>(2+2)*4*0,1*2,5</t>
  </si>
  <si>
    <t>P5994 Lp+Pp</t>
  </si>
  <si>
    <t>do žlábku v přejezdu P5987; P5989; P5991; P5992; P5993; P5994; P5995</t>
  </si>
  <si>
    <t>0,150*0,130*6*7*2*2,5</t>
  </si>
  <si>
    <t>5963146015</t>
  </si>
  <si>
    <t>Asfaltový beton ACL 22S 50/70 velmi hrubozrnný-ložní vrstva</t>
  </si>
  <si>
    <t>-283110733</t>
  </si>
  <si>
    <t>41</t>
  </si>
  <si>
    <t>R58594822</t>
  </si>
  <si>
    <t>směs suchá maltová zdící cementová M15</t>
  </si>
  <si>
    <t>1426935611</t>
  </si>
  <si>
    <t>nástupiště Černíny</t>
  </si>
  <si>
    <t>0,25*0,01*60*2</t>
  </si>
  <si>
    <t>nástupiště Štipoklasy</t>
  </si>
  <si>
    <t>0,25*0,01*83*2</t>
  </si>
  <si>
    <t>1,2*12*0,001*0,02*2</t>
  </si>
  <si>
    <t>R5955101080</t>
  </si>
  <si>
    <t>Asfaltový recyklát drť</t>
  </si>
  <si>
    <t>-811409674</t>
  </si>
  <si>
    <t>Kamenivo drcené recyklované drť frakce 4/8</t>
  </si>
  <si>
    <t>povrch cesty</t>
  </si>
  <si>
    <t>P5987 Lp+Pp</t>
  </si>
  <si>
    <t>(4+4)*4*0,2*2</t>
  </si>
  <si>
    <t>P5991 Lp+Pp</t>
  </si>
  <si>
    <t>P5995 Lp+Pp</t>
  </si>
  <si>
    <t>nástupiště Černíny (+přístřešek + přístupová cesta)</t>
  </si>
  <si>
    <t>((60*2)+(5*1)+(22*2))*0,05*2</t>
  </si>
  <si>
    <t>nástupiště Štipoklasy před přístřeškem</t>
  </si>
  <si>
    <t>2*4*0,05*2</t>
  </si>
  <si>
    <t>43</t>
  </si>
  <si>
    <t>5963152000</t>
  </si>
  <si>
    <t>Asfaltová zálivka pro trhliny a spáry</t>
  </si>
  <si>
    <t>kg</t>
  </si>
  <si>
    <t>968317162</t>
  </si>
  <si>
    <t>44</t>
  </si>
  <si>
    <t>5964161000</t>
  </si>
  <si>
    <t>Beton lehce zhutnitelný C 12/15;X0 F5 2 080 2 517</t>
  </si>
  <si>
    <t>m3</t>
  </si>
  <si>
    <t>-40203246</t>
  </si>
  <si>
    <t>60*0,5*0,05</t>
  </si>
  <si>
    <t>83*0,5*0,05</t>
  </si>
  <si>
    <t>P5992 Lp - štěrbinový žlab</t>
  </si>
  <si>
    <t>0,5*0,1*6</t>
  </si>
  <si>
    <t>45</t>
  </si>
  <si>
    <t>5962101115</t>
  </si>
  <si>
    <t>Návěstidlo kilometrovník železobetonový se znaky</t>
  </si>
  <si>
    <t>-1952734347</t>
  </si>
  <si>
    <t>km 18-21</t>
  </si>
  <si>
    <t>46</t>
  </si>
  <si>
    <t>5962101120</t>
  </si>
  <si>
    <t>Návěstidlo hektometrovník železobetonový se znaky</t>
  </si>
  <si>
    <t>-599542619</t>
  </si>
  <si>
    <t>Km 17,8-21,9</t>
  </si>
  <si>
    <t>2+9+9+9+9</t>
  </si>
  <si>
    <t>47</t>
  </si>
  <si>
    <t>5964165000</t>
  </si>
  <si>
    <t>Betonová patka sloupku malá prefabrikát</t>
  </si>
  <si>
    <t>-1370385094</t>
  </si>
  <si>
    <t>48</t>
  </si>
  <si>
    <t>5964133010</t>
  </si>
  <si>
    <t>Geotextilie ochranné</t>
  </si>
  <si>
    <t>m2</t>
  </si>
  <si>
    <t>1951987663</t>
  </si>
  <si>
    <t>pod panely a asfaltovou drť - P5987; P5989; P5991; P5992; P5993; P5994; P5995</t>
  </si>
  <si>
    <t>(1+1,5+1)*6*7</t>
  </si>
  <si>
    <t>P</t>
  </si>
  <si>
    <t>Práce</t>
  </si>
  <si>
    <t>49</t>
  </si>
  <si>
    <t>K</t>
  </si>
  <si>
    <t>5904005110</t>
  </si>
  <si>
    <t>Vysečení travního porostu strojně kolovou nebo kolejovou mechanizací se sekacím adaptérem</t>
  </si>
  <si>
    <t>ha</t>
  </si>
  <si>
    <t>64</t>
  </si>
  <si>
    <t>-264811663</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</si>
  <si>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</si>
  <si>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1,2</t>
  </si>
  <si>
    <t>50</t>
  </si>
  <si>
    <t>5904020110</t>
  </si>
  <si>
    <t>Vyřezání křovin porost hustý 6 a více kusů stonků na m2 plochy sklon terénu do 1:2</t>
  </si>
  <si>
    <t>1871298406</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</si>
  <si>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</si>
  <si>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600</t>
  </si>
  <si>
    <t>51</t>
  </si>
  <si>
    <t>5915015010</t>
  </si>
  <si>
    <t>Svahování zemního tělesa železničního spodku v náspu</t>
  </si>
  <si>
    <t>-1436949795</t>
  </si>
  <si>
    <t>Svahování zemního tělesa železničního spodku v náspu. Poznámka: 1. V cenách jsou započteny náklady na svahování železničního tělesa a uložení výzisku na terén nebo naložení na dopravní prostředek.</t>
  </si>
  <si>
    <t>5000</t>
  </si>
  <si>
    <t>52</t>
  </si>
  <si>
    <t>5905020020</t>
  </si>
  <si>
    <t>Oprava stezky strojně s odstraněním drnu a nánosu přes 10 cm do 20 cm</t>
  </si>
  <si>
    <t>-227501290</t>
  </si>
  <si>
    <t>Oprava stezky strojně s odstraněním drnu a nánosu přes 10 cm do 20 cm. Poznámka: 1. V cenách jsou započteny náklady na odtěžení nánosu stezky a rozprostření výzisku na terén nebo naložení na dopravní prostředek a úprava povrchu stezky.</t>
  </si>
  <si>
    <t>Lp</t>
  </si>
  <si>
    <t>(18800-18620)*1,5</t>
  </si>
  <si>
    <t>(19750-19300)*1,5</t>
  </si>
  <si>
    <t>(20200-20100)*1,5</t>
  </si>
  <si>
    <t>Pp</t>
  </si>
  <si>
    <t>(18800-18500)*1,5</t>
  </si>
  <si>
    <t>(20200-19300)*1,5</t>
  </si>
  <si>
    <t>Lp+Pp</t>
  </si>
  <si>
    <t>(18400-17790)*1,5*2</t>
  </si>
  <si>
    <t>(21500-21100)*1,5*2</t>
  </si>
  <si>
    <t>(21950-21900)*1,5*2</t>
  </si>
  <si>
    <t>53</t>
  </si>
  <si>
    <t>5905023020</t>
  </si>
  <si>
    <t>Úprava povrchu stezky rozprostřením štěrkodrtě přes 3 do 5 cm</t>
  </si>
  <si>
    <t>-927402115</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</si>
  <si>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</si>
  <si>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(60*2)+(5*1)+(22*2)</t>
  </si>
  <si>
    <t>2*4</t>
  </si>
  <si>
    <t>54</t>
  </si>
  <si>
    <t>5905023030</t>
  </si>
  <si>
    <t>Úprava povrchu stezky rozprostřením štěrkodrtě přes 5 do 10 cm</t>
  </si>
  <si>
    <t>-1701709606</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</si>
  <si>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</si>
  <si>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(4+4)*4</t>
  </si>
  <si>
    <t>55</t>
  </si>
  <si>
    <t>5914020020</t>
  </si>
  <si>
    <t>Čištění otevřených odvodňovacích zařízení strojně příkop nezpevněný</t>
  </si>
  <si>
    <t>-1309192062</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</si>
  <si>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</si>
  <si>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(18620-18400)*0,2</t>
  </si>
  <si>
    <t>(20100-19750)*0,2</t>
  </si>
  <si>
    <t>(18500-18400)*0,2</t>
  </si>
  <si>
    <t>(19300-18800)*0,2*2</t>
  </si>
  <si>
    <t>(21100-20200)*0,2*2</t>
  </si>
  <si>
    <t>(21900-21500)*0,2*2</t>
  </si>
  <si>
    <t>56</t>
  </si>
  <si>
    <t>5905085045</t>
  </si>
  <si>
    <t>Souvislé čištění KL strojně koleje pražce betonové</t>
  </si>
  <si>
    <t>km</t>
  </si>
  <si>
    <t>-1394562863</t>
  </si>
  <si>
    <t>Souvislé čištění KL strojně koleje pražce betonové.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</si>
  <si>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21,950-17,790</t>
  </si>
  <si>
    <t>přeskočit přejezdy</t>
  </si>
  <si>
    <t>57</t>
  </si>
  <si>
    <t>5906140035</t>
  </si>
  <si>
    <t>Demontáž kolejového roštu koleje v ose koleje pražce dřevěné tvar  S49, T, 49E1</t>
  </si>
  <si>
    <t>-946820577</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</si>
  <si>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</si>
  <si>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přejezdy P5990; P5993</t>
  </si>
  <si>
    <t>0,060</t>
  </si>
  <si>
    <t>58</t>
  </si>
  <si>
    <t>5906140155</t>
  </si>
  <si>
    <t>Demontáž kolejového roštu koleje v ose koleje pražce betonové tvar S49, T, 49E1</t>
  </si>
  <si>
    <t>-847697146</t>
  </si>
  <si>
    <t>Demontáž kolejového roštu koleje v ose koleje pražce betonové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</si>
  <si>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P5990; P5993</t>
  </si>
  <si>
    <t>-0,060</t>
  </si>
  <si>
    <t>59</t>
  </si>
  <si>
    <t>5906130325</t>
  </si>
  <si>
    <t>Montáž kolejového roštu v ose koleje pražce betonové vystrojené tvar UIC60, 60E2</t>
  </si>
  <si>
    <t>-188670802</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</si>
  <si>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</si>
  <si>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21,750-17,790</t>
  </si>
  <si>
    <t>5906130345</t>
  </si>
  <si>
    <t>Montáž kolejového roštu v ose koleje pražce betonové vystrojené tvar S49, 49E1</t>
  </si>
  <si>
    <t>-1771559352</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</si>
  <si>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</si>
  <si>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21,950-21,750</t>
  </si>
  <si>
    <t>5905105030</t>
  </si>
  <si>
    <t>Doplnění KL kamenivem souvisle strojně v koleji</t>
  </si>
  <si>
    <t>-1084883142</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</si>
  <si>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</si>
  <si>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(21950-17790)*1</t>
  </si>
  <si>
    <t>62</t>
  </si>
  <si>
    <t>5905105010</t>
  </si>
  <si>
    <t>Doplnění KL kamenivem ojediněle ručně v koleji</t>
  </si>
  <si>
    <t>800537854</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</si>
  <si>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</si>
  <si>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asfaltová drť</t>
  </si>
  <si>
    <t>56,100/2</t>
  </si>
  <si>
    <t>drť 4/8</t>
  </si>
  <si>
    <t>6/2</t>
  </si>
  <si>
    <t>63</t>
  </si>
  <si>
    <t>5909032020</t>
  </si>
  <si>
    <t>Přesná úprava GPK koleje směrové a výškové uspořádání pražce betonové</t>
  </si>
  <si>
    <t>55865277</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</si>
  <si>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</si>
  <si>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5909050010</t>
  </si>
  <si>
    <t>Stabilizace kolejového lože koleje nově zřízeného nebo čistého</t>
  </si>
  <si>
    <t>-988813222</t>
  </si>
  <si>
    <t>Stabilizace kolejového lože koleje nově zřízeného nebo čistého. Poznámka: 1. V cenách jsou započteny náklady na stabilizaci v režimu s řízeným (konstantním) poklesem včetně měření a předání tištěných výstupů.</t>
  </si>
  <si>
    <t>65</t>
  </si>
  <si>
    <t>5905110010</t>
  </si>
  <si>
    <t>Snížení KL pod patou kolejnice v koleji</t>
  </si>
  <si>
    <t>-1480002759</t>
  </si>
  <si>
    <t>Snížení KL pod patou kolejnice v koleji. Poznámka: 1. V cenách jsou započteny náklady na snížení KL pod patou kolejnice ručně vidlemi. 2. V cenách nejsou obsaženy náklady na doplnění a dodávku kameniva.</t>
  </si>
  <si>
    <t>5914120030</t>
  </si>
  <si>
    <t>Demontáž nástupiště úrovňového Tischer jednostranného včetně podložek</t>
  </si>
  <si>
    <t>-1154726961</t>
  </si>
  <si>
    <t>Demontáž nástupiště úrovňového Tischer jednostranného včetně podložek. Poznámka: 1. V cenách jsou započteny náklady na snesení dílů i zásypu a jejich uložení na plochu nebo naložení na dopravní prostředek a uložení na úložišti.</t>
  </si>
  <si>
    <t>67</t>
  </si>
  <si>
    <t>5914130030</t>
  </si>
  <si>
    <t>Montáž nástupiště úrovňového Tischer</t>
  </si>
  <si>
    <t>575467409</t>
  </si>
  <si>
    <t>Montáž nástupiště úrovňového Tischer. Poznámka: 1. V cenách jsou započteny náklady na úpravu terénu, montáž a zásyp podle vzorového listu. 2. V cenách nejsou obsaženy náklady na dodávku materiálu.</t>
  </si>
  <si>
    <t>68</t>
  </si>
  <si>
    <t>5914120050</t>
  </si>
  <si>
    <t>Demontáž nástupiště úrovňového Sudop K (KD,KS) 145</t>
  </si>
  <si>
    <t>240141608</t>
  </si>
  <si>
    <t>Demontáž nástupiště úrovňového Sudop K (KD,KS) 145. Poznámka: 1. V cenách jsou započteny náklady na snesení dílů i zásypu a jejich uložení na plochu nebo naložení na dopravní prostředek a uložení na úložišti.</t>
  </si>
  <si>
    <t>69</t>
  </si>
  <si>
    <t>5914130060</t>
  </si>
  <si>
    <t>Montáž nástupiště úrovňového Sudop K (KD,KS) 145Z</t>
  </si>
  <si>
    <t>-531152452</t>
  </si>
  <si>
    <t>Montáž nástupiště úrovňového Sudop K (KD,KS) 145Z. Poznámka: 1. V cenách jsou započteny náklady na úpravu terénu, montáž a zásyp podle vzorového listu. 2. V cenách nejsou obsaženy náklady na dodávku materiálu.</t>
  </si>
  <si>
    <t>70</t>
  </si>
  <si>
    <t>5907050120</t>
  </si>
  <si>
    <t>Dělení kolejnic kyslíkem soustavy S49 nebo T</t>
  </si>
  <si>
    <t>1020144277</t>
  </si>
  <si>
    <t>Dělení kolejnic kyslíkem soustavy S49 nebo T. Poznámka: 1. V cenách jsou započteny náklady na manipulaci, podložení, označení a provedení řezu kolejnice.</t>
  </si>
  <si>
    <t>(21950-17790)/24*2</t>
  </si>
  <si>
    <t>3,333</t>
  </si>
  <si>
    <t>71</t>
  </si>
  <si>
    <t>5907050020</t>
  </si>
  <si>
    <t>Dělení kolejnic řezáním nebo rozbroušením soustavy S49 nebo T</t>
  </si>
  <si>
    <t>-1216505964</t>
  </si>
  <si>
    <t>Dělení kolejnic řezáním nebo rozbroušením soustavy S49 nebo T. Poznámka: 1. V cenách jsou započteny náklady na manipulaci, podložení, označení a provedení řezu kolejnice.</t>
  </si>
  <si>
    <t>72</t>
  </si>
  <si>
    <t>5910015120</t>
  </si>
  <si>
    <t>Odtavovací stykové svařování mobilní svářečkou kolejnic nových délky přes 150 m tv. S49</t>
  </si>
  <si>
    <t>svar</t>
  </si>
  <si>
    <t>570700999</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</si>
  <si>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</si>
  <si>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2,667</t>
  </si>
  <si>
    <t>závěrné svary</t>
  </si>
  <si>
    <t>-2</t>
  </si>
  <si>
    <t>přechodové kolejnice</t>
  </si>
  <si>
    <t>73</t>
  </si>
  <si>
    <t>5910020130</t>
  </si>
  <si>
    <t>Svařování kolejnic termitem plný předehřev standardní spára svar jednotlivý tv. S49</t>
  </si>
  <si>
    <t>589354592</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</si>
  <si>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</si>
  <si>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74</t>
  </si>
  <si>
    <t>5910020010</t>
  </si>
  <si>
    <t>Svařování kolejnic termitem plný předehřev standardní spára svar sériový tv. UIC60</t>
  </si>
  <si>
    <t>-376804707</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</si>
  <si>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</si>
  <si>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(21750-17790)/120*2</t>
  </si>
  <si>
    <t>75</t>
  </si>
  <si>
    <t>5910035030</t>
  </si>
  <si>
    <t>Dosažení dovolené upínací teploty v BK prodloužením kolejnicového pásu v koleji tv. S49</t>
  </si>
  <si>
    <t>-399049021</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</si>
  <si>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</si>
  <si>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(21950-21750)/250*2</t>
  </si>
  <si>
    <t>0,400</t>
  </si>
  <si>
    <t>76</t>
  </si>
  <si>
    <t>5910035010</t>
  </si>
  <si>
    <t>Dosažení dovolené upínací teploty v BK prodloužením kolejnicového pásu v koleji tv. UIC60</t>
  </si>
  <si>
    <t>-1317461145</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</si>
  <si>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</si>
  <si>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(21750-17790)/360*2</t>
  </si>
  <si>
    <t>77</t>
  </si>
  <si>
    <t>5910040310</t>
  </si>
  <si>
    <t>Umožnění volné dilatace kolejnice demontáž upevňovadel s osazením kluzných podložek rozdělení pražců "c"</t>
  </si>
  <si>
    <t>1098295791</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</si>
  <si>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</si>
  <si>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78</t>
  </si>
  <si>
    <t>5910040320</t>
  </si>
  <si>
    <t>Umožnění volné dilatace kolejnice demontáž upevňovadel s osazením kluzných podložek rozdělení pražců "d"</t>
  </si>
  <si>
    <t>-439734179</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</si>
  <si>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</si>
  <si>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(21950-21750)*2</t>
  </si>
  <si>
    <t>79</t>
  </si>
  <si>
    <t>5910040410</t>
  </si>
  <si>
    <t>Umožnění volné dilatace kolejnice montáž upevňovadel s odstraněním kluzných podložek rozdělení pražců "c"</t>
  </si>
  <si>
    <t>1314440977</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</si>
  <si>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</si>
  <si>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80</t>
  </si>
  <si>
    <t>5910040420</t>
  </si>
  <si>
    <t>Umožnění volné dilatace kolejnice montáž upevňovadel s odstraněním kluzných podložek rozdělení pražců "d"</t>
  </si>
  <si>
    <t>169227725</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</si>
  <si>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</si>
  <si>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81</t>
  </si>
  <si>
    <t>5908050045</t>
  </si>
  <si>
    <t>Výměna upevnění bezpokladnicového komplety</t>
  </si>
  <si>
    <t>úl.pl.</t>
  </si>
  <si>
    <t>1107152101</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</si>
  <si>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</si>
  <si>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12*2</t>
  </si>
  <si>
    <t>16*2</t>
  </si>
  <si>
    <t>82</t>
  </si>
  <si>
    <t>5910136010</t>
  </si>
  <si>
    <t>Montáž pražcové kotvy v koleji</t>
  </si>
  <si>
    <t>-33397305</t>
  </si>
  <si>
    <t>Montáž pražcové kotvy v koleji. Poznámka: 1. V cenách jsou započteny náklady na odstranění kameniva, montáž, ošetření součásti mazivem a úpravu kameniva. 2. V cenách nejsou obsaženy náklady na dodávku materiálu.</t>
  </si>
  <si>
    <t>137</t>
  </si>
  <si>
    <t>5910136020</t>
  </si>
  <si>
    <t>Montáž pražcové kotvy ve výhybce</t>
  </si>
  <si>
    <t>-2065386058</t>
  </si>
  <si>
    <t>Montáž pražcové kotvy ve výhybce. Poznámka: 1. V cenách jsou započteny náklady na odstranění kameniva, montáž, ošetření součásti mazivem a úpravu kameniva. 2. V cenách nejsou obsaženy náklady na dodávku materiálu.</t>
  </si>
  <si>
    <t>5913140010</t>
  </si>
  <si>
    <t>Demontáž přejezdové konstrukce se silničními panely vnější i vnitřní část</t>
  </si>
  <si>
    <t>1974731201</t>
  </si>
  <si>
    <t>Demontáž přejezdové konstrukce se silničními panely vnější i vnitřní část. Poznámka: 1. V cenách jsou započteny náklady na demontáž a naložení na dopravní prostředek.</t>
  </si>
  <si>
    <t>P5989;P5992 Pp;P5993</t>
  </si>
  <si>
    <t>6+6+6</t>
  </si>
  <si>
    <t>85</t>
  </si>
  <si>
    <t>5913140020</t>
  </si>
  <si>
    <t>Demontáž přejezdové konstrukce se silničními panely vnitřní část</t>
  </si>
  <si>
    <t>-1684550716</t>
  </si>
  <si>
    <t>Demontáž přejezdové konstrukce se silničními panely vnitřní část. Poznámka: 1. V cenách jsou započteny náklady na demontáž a naložení na dopravní prostředek.</t>
  </si>
  <si>
    <t>P5987;P5991;P5994;P5995</t>
  </si>
  <si>
    <t>3+3+6+3</t>
  </si>
  <si>
    <t>86</t>
  </si>
  <si>
    <t>5913145020</t>
  </si>
  <si>
    <t>Montáž přejezdové konstrukce se silničními panely vnitřní část</t>
  </si>
  <si>
    <t>1344284477</t>
  </si>
  <si>
    <t>Montáž přejezdové konstrukce se silničními panely vnitřní část. Poznámka: 1. V cenách jsou započteny náklady na montáž konstrukce. 2. V cenách nejsou obsaženy náklady na dodávku materiálu.</t>
  </si>
  <si>
    <t>6+6+6+6+6+6+6</t>
  </si>
  <si>
    <t>87</t>
  </si>
  <si>
    <t>5913040230</t>
  </si>
  <si>
    <t>Montáž celopryžové přejezdové konstrukce silně zatížené v koleji část vnější a vnitřní včetně závěrných zídek</t>
  </si>
  <si>
    <t>1193090492</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</si>
  <si>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</si>
  <si>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88</t>
  </si>
  <si>
    <t>5913215020</t>
  </si>
  <si>
    <t>Demontáž kolejnicových dílů přejezdu ochranná kolejnice</t>
  </si>
  <si>
    <t>403529034</t>
  </si>
  <si>
    <t>Demontáž kolejnicových dílů přejezdu ochranná kolejnice. Poznámka: 1. V cenách jsou započteny náklady na demontáž a naložení na dopravní prostředek.</t>
  </si>
  <si>
    <t>7*2</t>
  </si>
  <si>
    <t>89</t>
  </si>
  <si>
    <t>5914035520</t>
  </si>
  <si>
    <t>Zřízení otevřených odvodňovacích zařízení silničního žlabu štěrbinový</t>
  </si>
  <si>
    <t>-2024779365</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</si>
  <si>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</si>
  <si>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 xml:space="preserve">P5992 Lp 4 metry od hlavy kolejnice </t>
  </si>
  <si>
    <t>90</t>
  </si>
  <si>
    <t>5913235020</t>
  </si>
  <si>
    <t>Dělení AB komunikace řezáním hloubky do 20 cm</t>
  </si>
  <si>
    <t>-397228255</t>
  </si>
  <si>
    <t>Dělení AB komunikace řezáním hloubky do 20 cm. Poznámka: 1. V cenách jsou započteny náklady na provedení úkolu.</t>
  </si>
  <si>
    <t>4*2</t>
  </si>
  <si>
    <t>P5992 Lp</t>
  </si>
  <si>
    <t>91</t>
  </si>
  <si>
    <t>5913240020</t>
  </si>
  <si>
    <t>Odstranění AB komunikace odtěžením nebo frézováním hloubky do 20 cm</t>
  </si>
  <si>
    <t>-1954574509</t>
  </si>
  <si>
    <t>Odstranění AB komunikace odtěžením nebo frézováním hloubky do 20 cm. Poznámka: 1. V cenách jsou započteny náklady na odtěžení nebo frézování a naložení výzisku na dopravní prostředek.</t>
  </si>
  <si>
    <t>(2+1,3+2)*7</t>
  </si>
  <si>
    <t>4*4</t>
  </si>
  <si>
    <t>(2+2)*4</t>
  </si>
  <si>
    <t>92</t>
  </si>
  <si>
    <t>5913250020</t>
  </si>
  <si>
    <t>Zřízení konstrukce vozovky asfaltobetonové dle vzorového listu Ž těžké - podkladní, ložní a obrusná vrstva tloušťky do 25 cm</t>
  </si>
  <si>
    <t>-2141083474</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</si>
  <si>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</si>
  <si>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(2+2)*7</t>
  </si>
  <si>
    <t>93</t>
  </si>
  <si>
    <t>5913255010</t>
  </si>
  <si>
    <t>Zřízení konstrukce vozovky asfaltobetonové s obrusnou vrstvou tloušťky do 5 cm</t>
  </si>
  <si>
    <t>564593332</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</si>
  <si>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</si>
  <si>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0,150*6*7*2</t>
  </si>
  <si>
    <t>94</t>
  </si>
  <si>
    <t>5915010020</t>
  </si>
  <si>
    <t>Těžení zeminy nebo horniny železničního spodku v hornině třídy těžitelnosti I skupiny 2</t>
  </si>
  <si>
    <t>872278323</t>
  </si>
  <si>
    <t>Těžení zeminy nebo horniny železničního spodku v hornině třídy těžitelnosti I skupiny 2. Poznámka: 1. V cenách jsou započteny náklady na těžení a uložení výzisku na terén nebo naložení na dopravní prostředek a uložení na úložišti.</t>
  </si>
  <si>
    <t>(4+4)*4*0,2</t>
  </si>
  <si>
    <t>P5992 Pp</t>
  </si>
  <si>
    <t>4*4*0,2</t>
  </si>
  <si>
    <t xml:space="preserve">štěrbinový žlab Lp </t>
  </si>
  <si>
    <t>6*0,5*0,6</t>
  </si>
  <si>
    <t>95</t>
  </si>
  <si>
    <t>5912015020</t>
  </si>
  <si>
    <t>Výměna návěstidla včetně sloupku a patky označníku</t>
  </si>
  <si>
    <t>814249288</t>
  </si>
  <si>
    <t>Výměna návěstidla včetně sloupku a patky označníku. Poznámka: 1. V cenách jsou započteny náklady na demontáž, výměnu a montáž patky, sloupku a návěstidla, zához a rozprostření zeminy na terén. 2. V cenách nejsou obsaženy náklady na dodávku materiálu.</t>
  </si>
  <si>
    <t>96</t>
  </si>
  <si>
    <t>5912015030</t>
  </si>
  <si>
    <t>Výměna návěstidla včetně sloupku a patky předvěstníku</t>
  </si>
  <si>
    <t>-882400196</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</si>
  <si>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</si>
  <si>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97</t>
  </si>
  <si>
    <t>5912015040</t>
  </si>
  <si>
    <t>Výměna návěstidla včetně sloupku a patky rychlostníku</t>
  </si>
  <si>
    <t>-1543589993</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</si>
  <si>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</si>
  <si>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98</t>
  </si>
  <si>
    <t>5912015050</t>
  </si>
  <si>
    <t>Výměna návěstidla včetně sloupku a patky sklonovníku</t>
  </si>
  <si>
    <t>-19662905</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</si>
  <si>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</si>
  <si>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99</t>
  </si>
  <si>
    <t>5912015080</t>
  </si>
  <si>
    <t>Výměna návěstidla včetně sloupku a patky výstražného kolíku</t>
  </si>
  <si>
    <t>1526737758</t>
  </si>
  <si>
    <t>Výměna návěstidla včetně sloupku a patky výstražného kolíku. Poznámka: 1. V cenách jsou započteny náklady na demontáž, výměnu a montáž patky, sloupku a návěstidla, zához a rozprostření zeminy na terén. 2. V cenách nejsou obsaženy náklady na dodávku materiálu.</t>
  </si>
  <si>
    <t>100</t>
  </si>
  <si>
    <t>5912015100</t>
  </si>
  <si>
    <t>Výměna návěstidla včetně sloupku a patky tabule před zastávkou</t>
  </si>
  <si>
    <t>878064597</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</si>
  <si>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</si>
  <si>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101</t>
  </si>
  <si>
    <t>5912015110</t>
  </si>
  <si>
    <t>Výměna návěstidla včetně sloupku a patky konce nástupiště</t>
  </si>
  <si>
    <t>-772401764</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</si>
  <si>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</si>
  <si>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102</t>
  </si>
  <si>
    <t>5912015060</t>
  </si>
  <si>
    <t>Výměna návěstidla včetně sloupku a patky tabulky s křížem</t>
  </si>
  <si>
    <t>-1419993510</t>
  </si>
  <si>
    <t>Výměna návěstidla včetně sloupku a patky tabulky s křížem. Poznámka: 1. V cenách jsou započteny náklady na demontáž, výměnu a montáž patky, sloupku a návěstidla, zához a rozprostření zeminy na terén. 2. V cenách nejsou obsaženy náklady na dodávku materiálu.</t>
  </si>
  <si>
    <t>103</t>
  </si>
  <si>
    <t>5912005120</t>
  </si>
  <si>
    <t>Výměna návěstidla místa zastavení</t>
  </si>
  <si>
    <t>-1313612069</t>
  </si>
  <si>
    <t>Výměna návěstidla místa zastavení. Poznámka: 1. V cenách jsou započteny náklady na demontáž, výměnu a montáž s upevněním na sloupek, skálu nebo zeď. 2. V cenách nejsou obsaženy náklady na dodávku materiálu.</t>
  </si>
  <si>
    <t>104</t>
  </si>
  <si>
    <t>5912050010</t>
  </si>
  <si>
    <t>Staničení výměna kilometrovníku</t>
  </si>
  <si>
    <t>1396881137</t>
  </si>
  <si>
    <t>Staničení výměna kilometrovníku. Poznámka: 1. V cenách jsou započteny náklady na zemní práce a výměnu, demontáž nebo montáž staničení. 2. V cenách nejsou obsaženy náklady na dodávku materiálu.</t>
  </si>
  <si>
    <t>105</t>
  </si>
  <si>
    <t>5912050020</t>
  </si>
  <si>
    <t>Staničení výměna hektometrovníku</t>
  </si>
  <si>
    <t>-784569749</t>
  </si>
  <si>
    <t>Staničení výměna hektometrovníku. Poznámka: 1. V cenách jsou započteny náklady na zemní práce a výměnu, demontáž nebo montáž staničení. 2. V cenách nejsou obsaženy náklady na dodávku materiálu.</t>
  </si>
  <si>
    <t>106</t>
  </si>
  <si>
    <t>R213141111</t>
  </si>
  <si>
    <t>Zřízení vrstvy z geotextilie v rovině nebo ve sklonu do 1:5 š do 3 m</t>
  </si>
  <si>
    <t>279611334</t>
  </si>
  <si>
    <t>Zřízení vrstvy z geotextilie filtrační, separační, odvodňovací, ochranné, výztužné nebo protierozní v rovině nebo ve sklonu do 1:5, šířky do 3 m</t>
  </si>
  <si>
    <t>OST</t>
  </si>
  <si>
    <t>Ostatní</t>
  </si>
  <si>
    <t>107</t>
  </si>
  <si>
    <t>7497351560</t>
  </si>
  <si>
    <t>Montáž přímého ukolejnění na elektrizovaných tratích nebo v kolejových obvodech</t>
  </si>
  <si>
    <t>512</t>
  </si>
  <si>
    <t>1174207613</t>
  </si>
  <si>
    <t>7497371630</t>
  </si>
  <si>
    <t>Demontáže zařízení trakčního vedení svodu propojení nebo ukolejnění na elektrizovaných tratích nebo v kolejových obvodech</t>
  </si>
  <si>
    <t>1233415697</t>
  </si>
  <si>
    <t>Demontáže zařízení trakčního vedení svodu propojení nebo ukolejnění na elektrizovaných tratích nebo v kolejových obvodech - demontáž stávajícího zařízení se všemi pomocnými doplňujícími úpravami</t>
  </si>
  <si>
    <t>109</t>
  </si>
  <si>
    <t>7592005070</t>
  </si>
  <si>
    <t>Montáž počítacího bodu počítače náprav PZN 1</t>
  </si>
  <si>
    <t>-1623537667</t>
  </si>
  <si>
    <t>Montáž počítacího bodu počítače náprav PZN 1 - uložení a připevnění na určené místo, seřízení polohy, přezkoušení</t>
  </si>
  <si>
    <t xml:space="preserve">Km 18,850 </t>
  </si>
  <si>
    <t>Km 20,780</t>
  </si>
  <si>
    <t>Km 21,130</t>
  </si>
  <si>
    <t>Km21,690</t>
  </si>
  <si>
    <t>Km 21,750</t>
  </si>
  <si>
    <t>Km 21,970</t>
  </si>
  <si>
    <t>110</t>
  </si>
  <si>
    <t>7592007070</t>
  </si>
  <si>
    <t>Demontáž počítacího bodu počítače náprav PZN 1</t>
  </si>
  <si>
    <t>1017339465</t>
  </si>
  <si>
    <t>SO 02 - žst. Zbraslavice</t>
  </si>
  <si>
    <t>5956213065</t>
  </si>
  <si>
    <t>Pražec betonový příčný vystrojený  užitý tv. SB 8 P</t>
  </si>
  <si>
    <t>871174159</t>
  </si>
  <si>
    <t>ZV č.1</t>
  </si>
  <si>
    <t>5956122020</t>
  </si>
  <si>
    <t>Pražec dřevěný výhybkový dub skupina 4 2600x260x150</t>
  </si>
  <si>
    <t>-1909647623</t>
  </si>
  <si>
    <t>Výhybka č. 4,5 - pražec č. 2-10</t>
  </si>
  <si>
    <t>9*2</t>
  </si>
  <si>
    <t>ZV č.5 p.č. 01-03</t>
  </si>
  <si>
    <t>ZV + Výhybka č. 1 - pražec č. 01-04; 2-6</t>
  </si>
  <si>
    <t>4+5</t>
  </si>
  <si>
    <t>v.č.2</t>
  </si>
  <si>
    <t>5956122025</t>
  </si>
  <si>
    <t>Pražec dřevěný výhybkový dub skupina 4 2700x260x150</t>
  </si>
  <si>
    <t>1213254499</t>
  </si>
  <si>
    <t>Výhybka č. 4,5 - pražec č. 11-16</t>
  </si>
  <si>
    <t>6*2</t>
  </si>
  <si>
    <t>Výhybka č. 1 - pražec č. 7-12</t>
  </si>
  <si>
    <t>5956122030</t>
  </si>
  <si>
    <t>Pražec dřevěný výhybkový dub skupina 4 2800x260x150</t>
  </si>
  <si>
    <t>-1077399119</t>
  </si>
  <si>
    <t>Výhybka č. 4,5 - pražec č. 17-21</t>
  </si>
  <si>
    <t>5*2</t>
  </si>
  <si>
    <t>Výhybka č. 1 - pražec č. 13-15</t>
  </si>
  <si>
    <t>5956122035</t>
  </si>
  <si>
    <t>Pražec dřevěný výhybkový dub skupina 4 2900x260x150</t>
  </si>
  <si>
    <t>426963474</t>
  </si>
  <si>
    <t>Výhybka č. 4,5 - pražec č. 22-25</t>
  </si>
  <si>
    <t>Výhybka č. 1 - pražec č. 16-18</t>
  </si>
  <si>
    <t>5956122040</t>
  </si>
  <si>
    <t>Pražec dřevěný výhybkový dub skupina 4 3000x260x150</t>
  </si>
  <si>
    <t>674247973</t>
  </si>
  <si>
    <t>Výhybka č. 4,5 - pražec č. 26-28</t>
  </si>
  <si>
    <t>Výhybka č. 1 - pražec č. 19-20</t>
  </si>
  <si>
    <t>5956122045</t>
  </si>
  <si>
    <t>Pražec dřevěný výhybkový dub skupina 4 3100x260x150</t>
  </si>
  <si>
    <t>-2056247509</t>
  </si>
  <si>
    <t>Výhybka č. 4,5 - pražec č. 29-31</t>
  </si>
  <si>
    <t>Výhybka č. 1 - pražec č. 21-22</t>
  </si>
  <si>
    <t>5956122050</t>
  </si>
  <si>
    <t>Pražec dřevěný výhybkový dub skupina 4 3200x260x150</t>
  </si>
  <si>
    <t>-1354888032</t>
  </si>
  <si>
    <t>Výhybka č. 4,5 - pražec č. 32,33</t>
  </si>
  <si>
    <t>2*2</t>
  </si>
  <si>
    <t>Výhybka č. 1 - pražec č. 23</t>
  </si>
  <si>
    <t>5956122055</t>
  </si>
  <si>
    <t>Pražec dřevěný výhybkový dub skupina 4 3300x260x150</t>
  </si>
  <si>
    <t>455699854</t>
  </si>
  <si>
    <t>Výhybka č. 4,5 - pražec č. 34-36</t>
  </si>
  <si>
    <t>Výhybka č. 1 - pražec č. 24</t>
  </si>
  <si>
    <t>5956122060</t>
  </si>
  <si>
    <t>Pražec dřevěný výhybkový dub skupina 4 3400x260x150</t>
  </si>
  <si>
    <t>784641669</t>
  </si>
  <si>
    <t>Výhybka č. 4,5 - pražec č. 37-39</t>
  </si>
  <si>
    <t>Výhybka č. 1 - pražec č. 25,26</t>
  </si>
  <si>
    <t>5956122065</t>
  </si>
  <si>
    <t>Pražec dřevěný výhybkový dub skupina 4 3500x260x150</t>
  </si>
  <si>
    <t>385124718</t>
  </si>
  <si>
    <t>Výhybka č. 4,5 - pražec č. 40-42</t>
  </si>
  <si>
    <t>Výhybka č. 1 - pražec č. 27,28</t>
  </si>
  <si>
    <t>5956122070</t>
  </si>
  <si>
    <t>Pražec dřevěný výhybkový dub skupina 4 3600x260x150</t>
  </si>
  <si>
    <t>-1311329330</t>
  </si>
  <si>
    <t>Výhybka č. 4,5 - pražec č. 43</t>
  </si>
  <si>
    <t>1*2</t>
  </si>
  <si>
    <t>Výhybka č. 1 - pražec č. 29-32</t>
  </si>
  <si>
    <t>5956122075</t>
  </si>
  <si>
    <t>Pražec dřevěný výhybkový dub skupina 4 3700x260x150</t>
  </si>
  <si>
    <t>-632216384</t>
  </si>
  <si>
    <t>Výhybka č. 4,5 - pražec č. 44,45</t>
  </si>
  <si>
    <t>Výhybka č. 1 - pražec č. 33</t>
  </si>
  <si>
    <t>5956122080</t>
  </si>
  <si>
    <t>Pražec dřevěný výhybkový dub skupina 4 3800x260x150</t>
  </si>
  <si>
    <t>1307920760</t>
  </si>
  <si>
    <t>Výhybka č. 4,5 - pražec č. 46,47</t>
  </si>
  <si>
    <t>Výhybka č. 1 - pražec č. 34</t>
  </si>
  <si>
    <t>5956122085</t>
  </si>
  <si>
    <t>Pražec dřevěný výhybkový dub skupina 4 3900x260x150</t>
  </si>
  <si>
    <t>-231436351</t>
  </si>
  <si>
    <t>Výhybka č. 4,5 - pražec č. 48</t>
  </si>
  <si>
    <t>Výhybka č. 1 - pražec č. 35</t>
  </si>
  <si>
    <t>5956122090</t>
  </si>
  <si>
    <t>Pražec dřevěný výhybkový dub skupina 4 4000x260x150</t>
  </si>
  <si>
    <t>-1523250480</t>
  </si>
  <si>
    <t>Výhybka č. 4,5 - pražec č. 49,50</t>
  </si>
  <si>
    <t>Výhybka č. 1 - pražec č. 1,36,37</t>
  </si>
  <si>
    <t>5956122095</t>
  </si>
  <si>
    <t>Pražec dřevěný výhybkový dub skupina 4 4100x260x150</t>
  </si>
  <si>
    <t>1511889996</t>
  </si>
  <si>
    <t>Výhybka č. 4,5  - pražec č. 51,52</t>
  </si>
  <si>
    <t>Výhybka č. 1 - pražec č. 38</t>
  </si>
  <si>
    <t>5956122100</t>
  </si>
  <si>
    <t>Pražec dřevěný výhybkový dub skupina 4 4200x260x150</t>
  </si>
  <si>
    <t>-1779046664</t>
  </si>
  <si>
    <t>Výhybka č. 4,5 - pražec č. 53,1</t>
  </si>
  <si>
    <t>Výhybka č. 1 - pražec č. 39,40</t>
  </si>
  <si>
    <t>5956122105</t>
  </si>
  <si>
    <t>Pražec dřevěný výhybkový dub skupina 4 4300x260x150</t>
  </si>
  <si>
    <t>-1180823876</t>
  </si>
  <si>
    <t>Výhybka č. 4,5 - pražec č. 54</t>
  </si>
  <si>
    <t>Výhybka č. 1 - pražec č. 41</t>
  </si>
  <si>
    <t>5956122110</t>
  </si>
  <si>
    <t>Pražec dřevěný výhybkový dub skupina 4 4400x260x150</t>
  </si>
  <si>
    <t>1555869043</t>
  </si>
  <si>
    <t>Výhybka č. 4,5 - pražec č. 55</t>
  </si>
  <si>
    <t>Výhybka č. 1 - pražec č. 42-44</t>
  </si>
  <si>
    <t>KV č. 4,5 - p.č. 56</t>
  </si>
  <si>
    <t>5956122115</t>
  </si>
  <si>
    <t>Pražec dřevěný výhybkový dub skupina 4 4500x260x150</t>
  </si>
  <si>
    <t>646491682</t>
  </si>
  <si>
    <t>KV č. 5 - p.č. 57,58</t>
  </si>
  <si>
    <t>5956101020</t>
  </si>
  <si>
    <t>Pražec dřevěný příčný vystrojený   dub 2600x260x160 mm</t>
  </si>
  <si>
    <t>-177662656</t>
  </si>
  <si>
    <t>ZV č.5 p.č. 04,05</t>
  </si>
  <si>
    <t>KV č.4 do 1. a 2. SK</t>
  </si>
  <si>
    <t>7+7</t>
  </si>
  <si>
    <t>KV č.2 do 1. a 2. SK</t>
  </si>
  <si>
    <t>KV č.1 do 3. SK</t>
  </si>
  <si>
    <t>5956101000</t>
  </si>
  <si>
    <t>Pražec dřevěný příčný nevystrojený dub 2600x260x160 mm</t>
  </si>
  <si>
    <t>1777106055</t>
  </si>
  <si>
    <t>3. SK pod výkolejku</t>
  </si>
  <si>
    <t>5958134025</t>
  </si>
  <si>
    <t>Součásti upevňovací svěrka ŽS 4</t>
  </si>
  <si>
    <t>-1960712670</t>
  </si>
  <si>
    <t>v.č. 4 + KV č.4</t>
  </si>
  <si>
    <t>224+8</t>
  </si>
  <si>
    <t>ZV č. 5 + v.č. 5 + KV č. 5</t>
  </si>
  <si>
    <t>12+224+24</t>
  </si>
  <si>
    <t xml:space="preserve">ZV + v.č.1 </t>
  </si>
  <si>
    <t>16+164</t>
  </si>
  <si>
    <t>164</t>
  </si>
  <si>
    <t>dřevěné pražce</t>
  </si>
  <si>
    <t>38*4</t>
  </si>
  <si>
    <t>3.SK pod výkolejku</t>
  </si>
  <si>
    <t>SB8</t>
  </si>
  <si>
    <t>10*4</t>
  </si>
  <si>
    <t>5958134044</t>
  </si>
  <si>
    <t>Součásti upevňovací šroub svěrkový RS 1 (M24x80)</t>
  </si>
  <si>
    <t>-1009109072</t>
  </si>
  <si>
    <t>5958134115</t>
  </si>
  <si>
    <t>Součásti upevňovací matice M24</t>
  </si>
  <si>
    <t>-2085017069</t>
  </si>
  <si>
    <t>ŽS4</t>
  </si>
  <si>
    <t>16+190</t>
  </si>
  <si>
    <t>190</t>
  </si>
  <si>
    <t>5958134040</t>
  </si>
  <si>
    <t>Součásti upevňovací kroužek pružný dvojitý Fe 6</t>
  </si>
  <si>
    <t>139305847</t>
  </si>
  <si>
    <t>1088+1536+1240</t>
  </si>
  <si>
    <t>5958134075</t>
  </si>
  <si>
    <t>Součásti upevňovací vrtule R1(145)</t>
  </si>
  <si>
    <t>-1579989034</t>
  </si>
  <si>
    <t xml:space="preserve">v.č. 4 </t>
  </si>
  <si>
    <t>438</t>
  </si>
  <si>
    <t xml:space="preserve">v.č. 5 </t>
  </si>
  <si>
    <t>v.č. 1</t>
  </si>
  <si>
    <t>330</t>
  </si>
  <si>
    <t>5958134080</t>
  </si>
  <si>
    <t>Součásti upevňovací vrtule R2 (160)</t>
  </si>
  <si>
    <t>1132934495</t>
  </si>
  <si>
    <t>ZV + v.č.5 + KV</t>
  </si>
  <si>
    <t>24+312+48</t>
  </si>
  <si>
    <t>v.č. 4 + KV</t>
  </si>
  <si>
    <t>312+16</t>
  </si>
  <si>
    <t>ZV + v.č.1</t>
  </si>
  <si>
    <t>32+240</t>
  </si>
  <si>
    <t>240</t>
  </si>
  <si>
    <t>pod výkolejku</t>
  </si>
  <si>
    <t>2*8</t>
  </si>
  <si>
    <t>5958158005</t>
  </si>
  <si>
    <t>Podložka pryžová pod patu kolejnice S49  183/126/6</t>
  </si>
  <si>
    <t>-2059920404</t>
  </si>
  <si>
    <t>6+112+12</t>
  </si>
  <si>
    <t>112+4</t>
  </si>
  <si>
    <t>8+82</t>
  </si>
  <si>
    <t>Dřevěné pražce</t>
  </si>
  <si>
    <t>38*2</t>
  </si>
  <si>
    <t>10*2</t>
  </si>
  <si>
    <t>5958158070</t>
  </si>
  <si>
    <t>Podložka polyetylenová pod podkladnici 380/160/2 (S4, R4)</t>
  </si>
  <si>
    <t>-623204844</t>
  </si>
  <si>
    <t>5958173000</t>
  </si>
  <si>
    <t>Polyetylenové pásy v kotoučích</t>
  </si>
  <si>
    <t>53233166</t>
  </si>
  <si>
    <t>v.č. 4,5</t>
  </si>
  <si>
    <t>15*2</t>
  </si>
  <si>
    <t>5957134010</t>
  </si>
  <si>
    <t>Lepený izolovaný styk tv. S49 s tepelně zpracovanou hlavou délky 3,60 m</t>
  </si>
  <si>
    <t>-836819985</t>
  </si>
  <si>
    <t>KV č. 2 do 1. SK</t>
  </si>
  <si>
    <t>KV č.4 do 2.SK</t>
  </si>
  <si>
    <t>KV č. 5 do 3.SK</t>
  </si>
  <si>
    <t>5957134030</t>
  </si>
  <si>
    <t>Lepený izolovaný styk tv. S49 s tepelně zpracovanou hlavou délky 4,00 m</t>
  </si>
  <si>
    <t>1976164808</t>
  </si>
  <si>
    <t>KV č.5</t>
  </si>
  <si>
    <t>5962104005</t>
  </si>
  <si>
    <t>Hranice námezník betonový vč. Nátěru</t>
  </si>
  <si>
    <t>-1287651945</t>
  </si>
  <si>
    <t>5961240030</t>
  </si>
  <si>
    <t>Výhybka jednoduchá užitá kompletní ocelové součásti JS49 1: 9-190 pravá</t>
  </si>
  <si>
    <t>1984266327</t>
  </si>
  <si>
    <t>2035330004</t>
  </si>
  <si>
    <t>1.SK</t>
  </si>
  <si>
    <t>0,154*1640</t>
  </si>
  <si>
    <t>0,440</t>
  </si>
  <si>
    <t>2.SK</t>
  </si>
  <si>
    <t>3.SK</t>
  </si>
  <si>
    <t>0,214*1520</t>
  </si>
  <si>
    <t>0,720</t>
  </si>
  <si>
    <t>-38</t>
  </si>
  <si>
    <t>-1034939360</t>
  </si>
  <si>
    <t>1.Sk</t>
  </si>
  <si>
    <t>154/120*2</t>
  </si>
  <si>
    <t>0,433</t>
  </si>
  <si>
    <t>214/120*2</t>
  </si>
  <si>
    <t>v.č. 4,5 - středovky</t>
  </si>
  <si>
    <t>12/120*4*2</t>
  </si>
  <si>
    <t>v.č. 1 - středovky</t>
  </si>
  <si>
    <t>9/120*4</t>
  </si>
  <si>
    <t>10/120*2</t>
  </si>
  <si>
    <t>KV č. do ZV č. 4</t>
  </si>
  <si>
    <t>3/120*2</t>
  </si>
  <si>
    <t>0,683</t>
  </si>
  <si>
    <t>5961170060</t>
  </si>
  <si>
    <t>Zádržná opěrka proti putování (komplet pro jazky i opornici) S49 R190 pro jazyk ohnutý</t>
  </si>
  <si>
    <t>985762235</t>
  </si>
  <si>
    <t>5961170065</t>
  </si>
  <si>
    <t>Zádržná opěrka proti putování (komplet pro jazky i opornici) S49 R190 pro jazyk přímý</t>
  </si>
  <si>
    <t>2061322651</t>
  </si>
  <si>
    <t>5961170070</t>
  </si>
  <si>
    <t>Zádržná opěrka proti putování (komplet pro jazky i opornici) S49 R300 pro jazyk ohnutý i přímý</t>
  </si>
  <si>
    <t>751339685</t>
  </si>
  <si>
    <t>2+2</t>
  </si>
  <si>
    <t>-806251826</t>
  </si>
  <si>
    <t>Km 22</t>
  </si>
  <si>
    <t>727664344</t>
  </si>
  <si>
    <t>22,1;22,2</t>
  </si>
  <si>
    <t>5958110050</t>
  </si>
  <si>
    <t>Vysokopevnostní svorník M24 x 250 mm</t>
  </si>
  <si>
    <t>1049770179</t>
  </si>
  <si>
    <t>5958110065</t>
  </si>
  <si>
    <t>Vysokopevnostní svorník M24 x 280 mm</t>
  </si>
  <si>
    <t>1651568502</t>
  </si>
  <si>
    <t>v.č.</t>
  </si>
  <si>
    <t>5958110070</t>
  </si>
  <si>
    <t>Vysokopevnostní svorník M24 x 290 mm</t>
  </si>
  <si>
    <t>1415762992</t>
  </si>
  <si>
    <t>5958110080</t>
  </si>
  <si>
    <t>Vysokopevnostní svorník M24 x 310 mm</t>
  </si>
  <si>
    <t>-1413276700</t>
  </si>
  <si>
    <t>5958110085</t>
  </si>
  <si>
    <t>Vysokopevnostní svorník M24 x 320 mm</t>
  </si>
  <si>
    <t>94995334</t>
  </si>
  <si>
    <t>5958110090</t>
  </si>
  <si>
    <t>Vysokopevnostní svorník M24 x 330 mm</t>
  </si>
  <si>
    <t>161319813</t>
  </si>
  <si>
    <t>5958110100</t>
  </si>
  <si>
    <t>Vysokopevnostní svorník M24 x 350 mm</t>
  </si>
  <si>
    <t>717761563</t>
  </si>
  <si>
    <t>5958110110</t>
  </si>
  <si>
    <t>Vysokopevnostní svorník M24 x 370 mm</t>
  </si>
  <si>
    <t>746650272</t>
  </si>
  <si>
    <t>5958110115</t>
  </si>
  <si>
    <t>Vysokopevnostní svorník M24 x 380 mm</t>
  </si>
  <si>
    <t>-174617294</t>
  </si>
  <si>
    <t>5958110120</t>
  </si>
  <si>
    <t>Vysokopevnostní svorník M24 x 390 mm</t>
  </si>
  <si>
    <t>402424709</t>
  </si>
  <si>
    <t>5958110125</t>
  </si>
  <si>
    <t>Vysokopevnostní svorník M24 x 400 mm</t>
  </si>
  <si>
    <t>-1306390845</t>
  </si>
  <si>
    <t>5958110130</t>
  </si>
  <si>
    <t>Vysokopevnostní svorník M24 x 410 mm</t>
  </si>
  <si>
    <t>1500784924</t>
  </si>
  <si>
    <t>5958110135</t>
  </si>
  <si>
    <t>Vysokopevnostní svorník M24 x 420 mm</t>
  </si>
  <si>
    <t>799569009</t>
  </si>
  <si>
    <t>5958110145</t>
  </si>
  <si>
    <t>Vysokopevnostní svorník M24 x 440 mm</t>
  </si>
  <si>
    <t>459278192</t>
  </si>
  <si>
    <t>5958110165</t>
  </si>
  <si>
    <t>Vysokopevnostní svorník M24 x 480 mm</t>
  </si>
  <si>
    <t>-1905398268</t>
  </si>
  <si>
    <t>5958110180</t>
  </si>
  <si>
    <t>Vysokopevnostní svorník M24 x 510 mm</t>
  </si>
  <si>
    <t>-1174616740</t>
  </si>
  <si>
    <t>5958110190</t>
  </si>
  <si>
    <t>Vysokopevnostní svorník M24 x 530 mm</t>
  </si>
  <si>
    <t>-1030529469</t>
  </si>
  <si>
    <t>5958113000</t>
  </si>
  <si>
    <t>Součást svorníku výkovek kulové podložky</t>
  </si>
  <si>
    <t>324708697</t>
  </si>
  <si>
    <t>v.č.1</t>
  </si>
  <si>
    <t>v.č.4,5</t>
  </si>
  <si>
    <t>11*2*2</t>
  </si>
  <si>
    <t>5958113005</t>
  </si>
  <si>
    <t>Součást svorníku výkovek kuželové pánve</t>
  </si>
  <si>
    <t>-113875611</t>
  </si>
  <si>
    <t>5958116000</t>
  </si>
  <si>
    <t>Matice M24</t>
  </si>
  <si>
    <t>975830039</t>
  </si>
  <si>
    <t>160</t>
  </si>
  <si>
    <t>736831185</t>
  </si>
  <si>
    <t>mezi 1. a 3.SK</t>
  </si>
  <si>
    <t>126*2</t>
  </si>
  <si>
    <t>meti 1. a 2.SK</t>
  </si>
  <si>
    <t>96*2</t>
  </si>
  <si>
    <t>-1326448228</t>
  </si>
  <si>
    <t>125*2</t>
  </si>
  <si>
    <t>mezi 1. a 2.SK</t>
  </si>
  <si>
    <t>95*2</t>
  </si>
  <si>
    <t>-1758023222</t>
  </si>
  <si>
    <t>1682902720</t>
  </si>
  <si>
    <t>Nástupiště mezi 3. a 1.SK</t>
  </si>
  <si>
    <t>0,05*2*125*2,5</t>
  </si>
  <si>
    <t>Nástupiště mezi 1. a 2.SK</t>
  </si>
  <si>
    <t>0,05*2*95*2,5</t>
  </si>
  <si>
    <t xml:space="preserve">Do žlábku v přechodu </t>
  </si>
  <si>
    <t>0,150*0,130*1,5*3*2*2,5</t>
  </si>
  <si>
    <t>293449374</t>
  </si>
  <si>
    <t>0,25*0,01*125*2</t>
  </si>
  <si>
    <t>0,25*0,01*95*2</t>
  </si>
  <si>
    <t>1217269551</t>
  </si>
  <si>
    <t xml:space="preserve"> nástupiště mezi 1. a 3.SK</t>
  </si>
  <si>
    <t>125*0,5*0,05</t>
  </si>
  <si>
    <t>nástupiště mezi 1. a 2.SK</t>
  </si>
  <si>
    <t>95*0,5*0,05</t>
  </si>
  <si>
    <t>5963110020</t>
  </si>
  <si>
    <t>Přejezd Intermont panel 1284x1480x170 ŽPP 3 pro pěší</t>
  </si>
  <si>
    <t>1346956820</t>
  </si>
  <si>
    <t>-604853176</t>
  </si>
  <si>
    <t>-554818922</t>
  </si>
  <si>
    <t>154*1,7*1,8</t>
  </si>
  <si>
    <t>214*1,7*1,8</t>
  </si>
  <si>
    <t>v.č.4 + KV</t>
  </si>
  <si>
    <t>(62+1,5)*1,8</t>
  </si>
  <si>
    <t>ZV+v.č.5+KV</t>
  </si>
  <si>
    <t>(3+62+4)*1,8</t>
  </si>
  <si>
    <t>před ZV+ZV+v.č.1</t>
  </si>
  <si>
    <t>(10+3+58)*1,8</t>
  </si>
  <si>
    <t>58*1,8</t>
  </si>
  <si>
    <t>-567319280</t>
  </si>
  <si>
    <t>mezi 3. a 1.SK</t>
  </si>
  <si>
    <t>(195-125)*1,2*0,050*2</t>
  </si>
  <si>
    <t>(130-95)*1,2*0,050*2</t>
  </si>
  <si>
    <t>pod přechody</t>
  </si>
  <si>
    <t>podél 3.SK Lp</t>
  </si>
  <si>
    <t>180*0,6*0,05*2</t>
  </si>
  <si>
    <t>-1717025336</t>
  </si>
  <si>
    <t>pod panel a drť v 1. a 2. SK</t>
  </si>
  <si>
    <t>1,5*2*3</t>
  </si>
  <si>
    <t>-1736586179</t>
  </si>
  <si>
    <t>(195-125)*1,2</t>
  </si>
  <si>
    <t>(130-95)*1,2</t>
  </si>
  <si>
    <t>180*0,6</t>
  </si>
  <si>
    <t>1679981379</t>
  </si>
  <si>
    <t>5905025110</t>
  </si>
  <si>
    <t>Doplnění stezky štěrkodrtí souvislé</t>
  </si>
  <si>
    <t>938796903</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</si>
  <si>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</si>
  <si>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(195-125)*1,2*0,050</t>
  </si>
  <si>
    <t>(130-95)*1,2*0,050</t>
  </si>
  <si>
    <t>180*0,6*0,050</t>
  </si>
  <si>
    <t>5905035120</t>
  </si>
  <si>
    <t>Výměna KL malou těžící mechanizací včetně lavičky pod ložnou plochou pražce lože zapuštěné</t>
  </si>
  <si>
    <t>-219361894</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</si>
  <si>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</si>
  <si>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154*1,7</t>
  </si>
  <si>
    <t>214*1,7</t>
  </si>
  <si>
    <t>5905050215</t>
  </si>
  <si>
    <t>Souvislá výměna KL se snesením KR výhybky pražce dřevěné</t>
  </si>
  <si>
    <t>-2053541131</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</si>
  <si>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</si>
  <si>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ZV+v.č.1</t>
  </si>
  <si>
    <t>4+48,200</t>
  </si>
  <si>
    <t>48,200</t>
  </si>
  <si>
    <t>v.č.4+KV</t>
  </si>
  <si>
    <t>49,846+2</t>
  </si>
  <si>
    <t>5+49,846+4</t>
  </si>
  <si>
    <t>5915025010</t>
  </si>
  <si>
    <t>Úprava vrstvy KL po snesení kolejového roštu koleje nebo výhybky</t>
  </si>
  <si>
    <t>-2103054498</t>
  </si>
  <si>
    <t>Úprava vrstvy KL po snesení kolejového roštu koleje nebo výhybky. Poznámka: 1. V cenách jsou započteny náklady na rozhrnutí a urovnání KL a terénu z důvodu rušení trati.</t>
  </si>
  <si>
    <t>úprava po zrušení 3a.SK</t>
  </si>
  <si>
    <t>19*4</t>
  </si>
  <si>
    <t>-246078905</t>
  </si>
  <si>
    <t>-360226922</t>
  </si>
  <si>
    <t>5905105040</t>
  </si>
  <si>
    <t>Doplnění KL kamenivem souvisle strojně ve výhybce</t>
  </si>
  <si>
    <t>839179874</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</si>
  <si>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</si>
  <si>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(62+1,5)</t>
  </si>
  <si>
    <t>(3+62+4)</t>
  </si>
  <si>
    <t>(10+3+58)</t>
  </si>
  <si>
    <t>81002389</t>
  </si>
  <si>
    <t>0,154</t>
  </si>
  <si>
    <t>0,214</t>
  </si>
  <si>
    <t>5905110020</t>
  </si>
  <si>
    <t>Snížení KL pod patou kolejnice ve výhybce</t>
  </si>
  <si>
    <t>-1503669571</t>
  </si>
  <si>
    <t>Snížení KL pod patou kolejnice ve výhybce. Poznámka: 1. V cenách jsou započteny náklady na snížení KL pod patou kolejnice ručně vidlemi. 2. V cenách nejsou obsaženy náklady na doplnění a dodávku kameniva.</t>
  </si>
  <si>
    <t>v.č.4</t>
  </si>
  <si>
    <t>49,846</t>
  </si>
  <si>
    <t>v.č.5</t>
  </si>
  <si>
    <t>výběh</t>
  </si>
  <si>
    <t>1105706219</t>
  </si>
  <si>
    <t>5909042010</t>
  </si>
  <si>
    <t>Přesná úprava GPK výhybky směrové a výškové uspořádání pražce dřevěné nebo ocelové</t>
  </si>
  <si>
    <t>799374708</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</si>
  <si>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</si>
  <si>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348973273</t>
  </si>
  <si>
    <t>5909050030</t>
  </si>
  <si>
    <t>Stabilizace kolejového lože výhybky nově zřízeného nebo čistého</t>
  </si>
  <si>
    <t>-1516592081</t>
  </si>
  <si>
    <t>Stabilizace kolejového lože výhybky nově zřízeného nebo čistého. Poznámka: 1. V cenách jsou započteny náklady na stabilizaci v režimu s řízeným (konstantním) poklesem včetně měření a předání tištěných výstupů.</t>
  </si>
  <si>
    <t>5906015020</t>
  </si>
  <si>
    <t>Výměna pražce malou těžící mechanizací v KL otevřeném i zapuštěném pražec dřevěný příčný vystrojený</t>
  </si>
  <si>
    <t>816132099</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</si>
  <si>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</si>
  <si>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5906030010</t>
  </si>
  <si>
    <t>Ojedinělá výměna pražce současně s výměnou nebo čištěním KL pražec dřevěný příčný nevystrojený</t>
  </si>
  <si>
    <t>445877143</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</si>
  <si>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</si>
  <si>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5906030120</t>
  </si>
  <si>
    <t>Ojedinělá výměna pražce současně s výměnou nebo čištěním KL pražec betonový příčný vystrojený</t>
  </si>
  <si>
    <t>-1656233065</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</si>
  <si>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</si>
  <si>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5907015016</t>
  </si>
  <si>
    <t>Ojedinělá výměna kolejnic stávající upevnění tvar S49, T, 49E1</t>
  </si>
  <si>
    <t>1622903561</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</si>
  <si>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</si>
  <si>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-684672271</t>
  </si>
  <si>
    <t xml:space="preserve">2.SK </t>
  </si>
  <si>
    <t>-843426503</t>
  </si>
  <si>
    <t>0,180</t>
  </si>
  <si>
    <t xml:space="preserve">3a.SK </t>
  </si>
  <si>
    <t>0,019</t>
  </si>
  <si>
    <t>-139661483</t>
  </si>
  <si>
    <t>-1220002066</t>
  </si>
  <si>
    <t>-360947223</t>
  </si>
  <si>
    <t>3*6</t>
  </si>
  <si>
    <t>-6</t>
  </si>
  <si>
    <t>5910020030</t>
  </si>
  <si>
    <t>Svařování kolejnic termitem plný předehřev standardní spára svar sériový tv. S49</t>
  </si>
  <si>
    <t>525610543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</si>
  <si>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</si>
  <si>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v.č.1,2</t>
  </si>
  <si>
    <t>14+12</t>
  </si>
  <si>
    <t>12+12</t>
  </si>
  <si>
    <t>LIS</t>
  </si>
  <si>
    <t>8*2</t>
  </si>
  <si>
    <t>-428335362</t>
  </si>
  <si>
    <t>154/360*2</t>
  </si>
  <si>
    <t>1,144</t>
  </si>
  <si>
    <t>214/360*2</t>
  </si>
  <si>
    <t>0,811</t>
  </si>
  <si>
    <t>1175726885</t>
  </si>
  <si>
    <t>214</t>
  </si>
  <si>
    <t>1821352875</t>
  </si>
  <si>
    <t>154</t>
  </si>
  <si>
    <t>-559563839</t>
  </si>
  <si>
    <t>1279759213</t>
  </si>
  <si>
    <t>5910050010</t>
  </si>
  <si>
    <t>Umožnění volné dilatace dílů výhybek demontáž upevňovadel výhybka I. generace</t>
  </si>
  <si>
    <t>1224078526</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</si>
  <si>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</si>
  <si>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5910050110</t>
  </si>
  <si>
    <t>Umožnění volné dilatace dílů výhybek montáž upevňovadel výhybka I. generace</t>
  </si>
  <si>
    <t>1128946459</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</si>
  <si>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</si>
  <si>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5910070010</t>
  </si>
  <si>
    <t>Základní reprofilace kolejnicových profilů výhybky - broušení, frézování a hoblování</t>
  </si>
  <si>
    <t>303098886</t>
  </si>
  <si>
    <t>Základní reprofilace kolejnicových profilů výhybky -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 5. U ruční reprofilace cena neobsahuje náklady na pořízení diagnostiky skenováním, které se oceňují položkou z VON.</t>
  </si>
  <si>
    <t>48,200*4</t>
  </si>
  <si>
    <t>5910090070</t>
  </si>
  <si>
    <t>Navaření srdcovky jednoduché montované z kolejnic úhel odbočení 5°-7,9° (1:7,5 až 1:9) hloubky přes 20 do 35 mm</t>
  </si>
  <si>
    <t>1240498875</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</si>
  <si>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</si>
  <si>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v.č. 1,2,4,5</t>
  </si>
  <si>
    <t>1+1+1+1</t>
  </si>
  <si>
    <t>5910132030</t>
  </si>
  <si>
    <t>Zřízení zádržné opěrky na jazyku i opornici</t>
  </si>
  <si>
    <t>pár</t>
  </si>
  <si>
    <t>-1521959772</t>
  </si>
  <si>
    <t>Zřízení zádržné opěrky na jazyku i opornici. Poznámka: 1. V cenách jsou započteny náklady na vrtání otvorů a montáž. 2. V cenách nejsou obsaženy náklady na dodávku materiálu.</t>
  </si>
  <si>
    <t>v.č.1,2,4,5</t>
  </si>
  <si>
    <t>5911231020</t>
  </si>
  <si>
    <t>Výměna VP svorníku soustavy S49</t>
  </si>
  <si>
    <t>778469326</t>
  </si>
  <si>
    <t>Výměna VP svorníku soustavy S49. Poznámka: 1. V cenách jsou započteny náklady na demontáž, výměnu, montáž a ošetření součástí mazivem. 2. V cenách nejsou obsaženy náklady na dodávku materiálu.</t>
  </si>
  <si>
    <t>111</t>
  </si>
  <si>
    <t>5911231030</t>
  </si>
  <si>
    <t>Výměna VP svorníku soustavy T</t>
  </si>
  <si>
    <t>-928118038</t>
  </si>
  <si>
    <t>Výměna VP svorníku soustavy T. Poznámka: 1. V cenách jsou započteny náklady na demontáž, výměnu, montáž a ošetření součástí mazivem. 2. V cenách nejsou obsaženy náklady na dodávku materiálu.</t>
  </si>
  <si>
    <t>112</t>
  </si>
  <si>
    <t>5911309020</t>
  </si>
  <si>
    <t>Demontáž hákového závěru výhybky jednoduché jednozávěrové soustavy S49</t>
  </si>
  <si>
    <t>990242560</t>
  </si>
  <si>
    <t>Demontáž hákového závěru výhybky jednoduché jednozávěrové soustavy S49. Poznámka: 1. V cenách jsou započteny náklady na demontáž závěru a naložení na dopravní prostředek.</t>
  </si>
  <si>
    <t>113</t>
  </si>
  <si>
    <t>5911309030</t>
  </si>
  <si>
    <t>Demontáž hákového závěru výhybky jednoduché jednozávěrové soustavy T</t>
  </si>
  <si>
    <t>1862850769</t>
  </si>
  <si>
    <t>Demontáž hákového závěru výhybky jednoduché jednozávěrové soustavy T. Poznámka: 1. V cenách jsou započteny náklady na demontáž závěru a naložení na dopravní prostředek.</t>
  </si>
  <si>
    <t>114</t>
  </si>
  <si>
    <t>5911311020</t>
  </si>
  <si>
    <t>Montáž hákového závěru výhybky jednoduché jednozávěrové soustavy S49</t>
  </si>
  <si>
    <t>-986008958</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</si>
  <si>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</si>
  <si>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115</t>
  </si>
  <si>
    <t>5911311030</t>
  </si>
  <si>
    <t>Montáž hákového závěru výhybky jednoduché jednozávěrové soustavy T</t>
  </si>
  <si>
    <t>-674495442</t>
  </si>
  <si>
    <t>Montáž hákového závěru výhybky jednoduché jednozávěrové soustavy T. Poznámka: 1. V cenách jsou započteny náklady na montáž a seřízení závěru, seřízení a přezkoušení chodu závěru, provedení západkové zkoušky a ošetření součástí mazivem. 2. V cenách nejsou obsaženy náklady na dodávku materiálu.</t>
  </si>
  <si>
    <t>116</t>
  </si>
  <si>
    <t>5911629040</t>
  </si>
  <si>
    <t>Montáž jednoduché výhybky na úložišti dřevěné pražce soustavy S49</t>
  </si>
  <si>
    <t>1030077571</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</si>
  <si>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</si>
  <si>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49,846*2</t>
  </si>
  <si>
    <t>117</t>
  </si>
  <si>
    <t>5911655040</t>
  </si>
  <si>
    <t>Demontáž jednoduché výhybky na úložišti dřevěné pražce soustavy S49</t>
  </si>
  <si>
    <t>-1859219823</t>
  </si>
  <si>
    <t>Demontáž jednoduché výhybky na úložišti dřevěné pražce soustavy S49. Poznámka: 1. V cenách jsou započteny náklady na demontáž do součástí, manipulaci, naložení na dopravní prostředek a uložení vyzískaného materiálu na úložišti.</t>
  </si>
  <si>
    <t>118</t>
  </si>
  <si>
    <t>5911629050</t>
  </si>
  <si>
    <t>Montáž jednoduché výhybky na úložišti dřevěné pražce soustavy T</t>
  </si>
  <si>
    <t>1034582238</t>
  </si>
  <si>
    <t>Montáž jednoduché výhybky na úložišti dřevěné pražce soustavy T.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</si>
  <si>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48,200*2</t>
  </si>
  <si>
    <t>119</t>
  </si>
  <si>
    <t>5911655050</t>
  </si>
  <si>
    <t>Demontáž jednoduché výhybky na úložišti dřevěné pražce soustavy T</t>
  </si>
  <si>
    <t>-1322434039</t>
  </si>
  <si>
    <t>Demontáž jednoduché výhybky na úložišti dřevěné pražce soustavy T. Poznámka: 1. V cenách jsou započteny náklady na demontáž do součástí, manipulaci, naložení na dopravní prostředek a uložení vyzískaného materiálu na úložišti.</t>
  </si>
  <si>
    <t>v.č.1,2,3</t>
  </si>
  <si>
    <t>48,200*3</t>
  </si>
  <si>
    <t>120</t>
  </si>
  <si>
    <t>-1804662340</t>
  </si>
  <si>
    <t>121</t>
  </si>
  <si>
    <t>899273784</t>
  </si>
  <si>
    <t>122</t>
  </si>
  <si>
    <t>-353451408</t>
  </si>
  <si>
    <t>1. SK</t>
  </si>
  <si>
    <t>1,5</t>
  </si>
  <si>
    <t>1,5*3</t>
  </si>
  <si>
    <t>123</t>
  </si>
  <si>
    <t>1599340755</t>
  </si>
  <si>
    <t>1,5*2</t>
  </si>
  <si>
    <t>124</t>
  </si>
  <si>
    <t>5914120010</t>
  </si>
  <si>
    <t>Demontáž nástupiště úrovňového sypaného v celé šíři</t>
  </si>
  <si>
    <t>941577901</t>
  </si>
  <si>
    <t>Demontáž nástupiště úrovňového sypaného v celé šíři. Poznámka: 1. V cenách jsou započteny náklady na snesení dílů i zásypu a jejich uložení na plochu nebo naložení na dopravní prostředek a uložení na úložišti.</t>
  </si>
  <si>
    <t>125</t>
  </si>
  <si>
    <t>5914130040</t>
  </si>
  <si>
    <t>Montáž nástupiště úrovňového Tischer oboustranné</t>
  </si>
  <si>
    <t>-338741780</t>
  </si>
  <si>
    <t>Montáž nástupiště úrovňového Tischer oboustranné. Poznámka: 1. V cenách jsou započteny náklady na úpravu terénu, montáž a zásyp podle vzorového listu. 2. V cenách nejsou obsaženy náklady na dodávku materiálu.</t>
  </si>
  <si>
    <t>126</t>
  </si>
  <si>
    <t>5907055010</t>
  </si>
  <si>
    <t>Vrtání kolejnic otvor o průměru do 10 mm</t>
  </si>
  <si>
    <t>1639551943</t>
  </si>
  <si>
    <t>Vrtání kolejnic otvor o průměru do 10 mm. Poznámka: 1. V cenách jsou započteny náklady na manipulaci, podložení, označení a provedení vrtu ve stojině kolejnice.</t>
  </si>
  <si>
    <t>Z.V. č.5</t>
  </si>
  <si>
    <t>KV č. 2 do 1.SK</t>
  </si>
  <si>
    <t>127</t>
  </si>
  <si>
    <t>1565748446</t>
  </si>
  <si>
    <t>Lp (podél 3a.SK - v.č.3)</t>
  </si>
  <si>
    <t>(19+28)*0,8*0,2</t>
  </si>
  <si>
    <t>Lp (podél 3.SK)</t>
  </si>
  <si>
    <t>180*0,8*0,2</t>
  </si>
  <si>
    <t>128</t>
  </si>
  <si>
    <t>5905010010</t>
  </si>
  <si>
    <t>Odstranění nánosu nad horní plochou pražce</t>
  </si>
  <si>
    <t>-2147099016</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</si>
  <si>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</si>
  <si>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3. SK</t>
  </si>
  <si>
    <t>180*0,1</t>
  </si>
  <si>
    <t>129</t>
  </si>
  <si>
    <t>5999010020</t>
  </si>
  <si>
    <t>Vyjmutí a snesení konstrukcí nebo dílů hmotnosti přes 10 do 20 t</t>
  </si>
  <si>
    <t>-564872539</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</si>
  <si>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</si>
  <si>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14,150*3</t>
  </si>
  <si>
    <t>18,900*2</t>
  </si>
  <si>
    <t>130</t>
  </si>
  <si>
    <t>5999015020</t>
  </si>
  <si>
    <t>Vložení konstrukcí nebo dílů hmotnosti přes 10 do 20 t</t>
  </si>
  <si>
    <t>260148498</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</si>
  <si>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</si>
  <si>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14,150*2</t>
  </si>
  <si>
    <t>131</t>
  </si>
  <si>
    <t>5906015050</t>
  </si>
  <si>
    <t>Výměna pražce malou těžící mechanizací v KL otevřeném i zapuštěném pražec dřevěný výhybkový délky přes 4 do 5 m</t>
  </si>
  <si>
    <t>-1058033813</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</si>
  <si>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</si>
  <si>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KV 4</t>
  </si>
  <si>
    <t>KV 5</t>
  </si>
  <si>
    <t>132</t>
  </si>
  <si>
    <t>5907010035</t>
  </si>
  <si>
    <t>Výměna LISŮ tvar S49, T, 49E1</t>
  </si>
  <si>
    <t>-61192693</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</si>
  <si>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</si>
  <si>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KV č.2 do 1.SK</t>
  </si>
  <si>
    <t>3,6*2</t>
  </si>
  <si>
    <t>KV č.5 na ZV č.4 do 2. SK</t>
  </si>
  <si>
    <t>ZV č.5</t>
  </si>
  <si>
    <t>133</t>
  </si>
  <si>
    <t>5912007010</t>
  </si>
  <si>
    <t>Výměna návěstidla námezníku</t>
  </si>
  <si>
    <t>487999457</t>
  </si>
  <si>
    <t>Výměna návěstidla námezníku. Poznámka: 1. V cenách jsou započteny náklady na demontáž, výměnu a montáž návěstidel umístěných ve stezce včetně úpravy místa uložení. 2. V cenách nejsou obsaženy náklady na dodávku materiálu.</t>
  </si>
  <si>
    <t>5908056010</t>
  </si>
  <si>
    <t>Příplatek za kompletaci na úložišti ŽS4</t>
  </si>
  <si>
    <t>523247240</t>
  </si>
  <si>
    <t>Příplatek za kompletaci na úložišti ŽS4. Poznámka: 1. V cenách jsou započteny i náklady na ošetření závitů antikorozním přípravkem, kompletaci nových nebo užitých součástí a případnou manipulaci.</t>
  </si>
  <si>
    <t>996</t>
  </si>
  <si>
    <t>135</t>
  </si>
  <si>
    <t>1986374075</t>
  </si>
  <si>
    <t>136</t>
  </si>
  <si>
    <t>156413436</t>
  </si>
  <si>
    <t>780964485</t>
  </si>
  <si>
    <t>138</t>
  </si>
  <si>
    <t>7590915032</t>
  </si>
  <si>
    <t>Montáž výkolejky ústřední stavěné s návěstním tělesem s přestavníkem elektromotorickým</t>
  </si>
  <si>
    <t>423464976</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</si>
  <si>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</si>
  <si>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139</t>
  </si>
  <si>
    <t>7590917032</t>
  </si>
  <si>
    <t>Demontáž výkolejky ústřední stavěné s návěstním tělesem a s přestavníkem elektromotorickým</t>
  </si>
  <si>
    <t>222422134</t>
  </si>
  <si>
    <t>140</t>
  </si>
  <si>
    <t>2023864479</t>
  </si>
  <si>
    <t>141</t>
  </si>
  <si>
    <t>1155911769</t>
  </si>
  <si>
    <t>3a. SK</t>
  </si>
  <si>
    <t>SO 03 - Zbraslavice - Želivec</t>
  </si>
  <si>
    <t>1172322644</t>
  </si>
  <si>
    <t>873533212</t>
  </si>
  <si>
    <t>-1487749780</t>
  </si>
  <si>
    <t>Stoupání (hodnota/délka): 15/105; 20/165; 25/205; 20/181; 25/262; 20/118; 25/375; 20/288; 25/196; 20/108; 25/121;</t>
  </si>
  <si>
    <t xml:space="preserve">20/239; 25/374; 20/107; 10/77; 15/693; 10/488; 15/80; 20/71; 15/173; 5/152; 10/1031; 5/268; 10/251/; 5/42; 15/105; 20/72; 15/728; 10/500; 5/458; </t>
  </si>
  <si>
    <t>1+1+1+1+1+1+1+1+1+1+1+1+1+1+1+1+1+1+1</t>
  </si>
  <si>
    <t>15/326; 10/139; 5/392; 10/466; 5/242</t>
  </si>
  <si>
    <t>klesání (hodnota/délka): 15/105; 20/165; 25/205; 20/181; 25/262; 20/118; 25/375; 20/288; 25/196; 20/108; 25/121;</t>
  </si>
  <si>
    <t>-1860473283</t>
  </si>
  <si>
    <t>P5997; P6002; P6004; P6008; P6009; P6010; P6011</t>
  </si>
  <si>
    <t>179235545</t>
  </si>
  <si>
    <t>P6000; P6005; P6006; P6007; P6012</t>
  </si>
  <si>
    <t>2+2+2+2+2</t>
  </si>
  <si>
    <t>574770598</t>
  </si>
  <si>
    <t>261642669</t>
  </si>
  <si>
    <t>-795034059</t>
  </si>
  <si>
    <t>-34943955</t>
  </si>
  <si>
    <t>272</t>
  </si>
  <si>
    <t>1866536691</t>
  </si>
  <si>
    <t>1463178607</t>
  </si>
  <si>
    <t>(32,050-22,256)*1640</t>
  </si>
  <si>
    <t>0,840</t>
  </si>
  <si>
    <t>dřevo ZV č.5</t>
  </si>
  <si>
    <t>-5</t>
  </si>
  <si>
    <t>-6874</t>
  </si>
  <si>
    <t>s antikorozní úpravou</t>
  </si>
  <si>
    <t>-88</t>
  </si>
  <si>
    <t>s rozšířením rozchodu a antikorozní úpravou</t>
  </si>
  <si>
    <t>-64</t>
  </si>
  <si>
    <t>přejezd P5999 a P6000</t>
  </si>
  <si>
    <t>-16-20</t>
  </si>
  <si>
    <t>mosty v km 23,094; 24,778; 26,705; 27,918</t>
  </si>
  <si>
    <t>-8-20-22-22</t>
  </si>
  <si>
    <t>635910856</t>
  </si>
  <si>
    <t>149+142</t>
  </si>
  <si>
    <t>341+335</t>
  </si>
  <si>
    <t>"7,5"</t>
  </si>
  <si>
    <t>207+132</t>
  </si>
  <si>
    <t>"10"</t>
  </si>
  <si>
    <t>188+1679</t>
  </si>
  <si>
    <t>"12,5"</t>
  </si>
  <si>
    <t>763+900</t>
  </si>
  <si>
    <t>mostek v km 26,705</t>
  </si>
  <si>
    <t>-22</t>
  </si>
  <si>
    <t>"15"</t>
  </si>
  <si>
    <t>936+1188</t>
  </si>
  <si>
    <t>R5956140030.2</t>
  </si>
  <si>
    <t>Pražec betonový příčný vystrojený bezpodkladnicový včetně kompletů S49 s antikorozní úpravou, včetně dopravy</t>
  </si>
  <si>
    <t>672253293</t>
  </si>
  <si>
    <t>Pražec betonový příčný vystrojený včetně kompletů tv. B 91S/2 (S)</t>
  </si>
  <si>
    <t>P6002</t>
  </si>
  <si>
    <t>P6003</t>
  </si>
  <si>
    <t>P6004</t>
  </si>
  <si>
    <t>P6005</t>
  </si>
  <si>
    <t>P6006</t>
  </si>
  <si>
    <t>P6009</t>
  </si>
  <si>
    <t>P6010</t>
  </si>
  <si>
    <t>R5956140030.3</t>
  </si>
  <si>
    <t>Pražec betonový příčný vystrojený včetně kompletů S49 s úpravou rozšíření rozchodu a antikorozní úpravou, včetně dopravy</t>
  </si>
  <si>
    <t>390716963</t>
  </si>
  <si>
    <t>2091857256</t>
  </si>
  <si>
    <t>(32000-22256)/120*2</t>
  </si>
  <si>
    <t>0,600</t>
  </si>
  <si>
    <t>463409621</t>
  </si>
  <si>
    <t>6123</t>
  </si>
  <si>
    <t>přejezdy</t>
  </si>
  <si>
    <t>-12-16-5-12-12-12-12-12-16</t>
  </si>
  <si>
    <t>-1010166180</t>
  </si>
  <si>
    <t>Hodkov zastávka</t>
  </si>
  <si>
    <t>Želivec</t>
  </si>
  <si>
    <t>-826078194</t>
  </si>
  <si>
    <t>Hodkov</t>
  </si>
  <si>
    <t>-677462548</t>
  </si>
  <si>
    <t>-375710595</t>
  </si>
  <si>
    <t>-1181087976</t>
  </si>
  <si>
    <t>P5997;P6002;P6003;P6004;P6006;P6007;P6008;P6009;P6010;P6011</t>
  </si>
  <si>
    <t>2+2+2+2+2+2+2+2+2+2</t>
  </si>
  <si>
    <t>850587896</t>
  </si>
  <si>
    <t>Přejezd celopryžový pro zatížené komunikace se závěrnou zídkou tv. T</t>
  </si>
  <si>
    <t>-1672241695</t>
  </si>
  <si>
    <t>P6012</t>
  </si>
  <si>
    <t>982508192</t>
  </si>
  <si>
    <t>-565066202</t>
  </si>
  <si>
    <t>-402567516</t>
  </si>
  <si>
    <t>TZD-Q 400/500/4000 - P6005 Lp 2 metry od hlavy kolejnice</t>
  </si>
  <si>
    <t>Odvodňovací žlaby štěrbinové betonové masívní délky 1000 mm čistící</t>
  </si>
  <si>
    <t>491056266</t>
  </si>
  <si>
    <t>TZD-Q 400/500/1000 - P6005 Lp 2 metry od hlavy kolejnice</t>
  </si>
  <si>
    <t>5964123000</t>
  </si>
  <si>
    <t>Odvodňovací žlab s mříží</t>
  </si>
  <si>
    <t>679984162</t>
  </si>
  <si>
    <t>P6006 Lp 3 metry od hlavy kolejnice</t>
  </si>
  <si>
    <t>2143319969</t>
  </si>
  <si>
    <t>(32050-22256)*1*1,8</t>
  </si>
  <si>
    <t>-1745525182</t>
  </si>
  <si>
    <t>pod zámkovou dlažbu</t>
  </si>
  <si>
    <t>-454776282</t>
  </si>
  <si>
    <t>P6005 Lp+Pp</t>
  </si>
  <si>
    <t>(2+3,4)*5*0,1*2,5</t>
  </si>
  <si>
    <t>P6012 Lp+Pp</t>
  </si>
  <si>
    <t>(4+4)*6*0,1*2,5</t>
  </si>
  <si>
    <t>do žlábku v přejezdu P5997; P6002; P6003; P6004; P6006; P6007; P6008; P6009; P6010; P6011</t>
  </si>
  <si>
    <t>0,150*0,130*6*10*2*2,5</t>
  </si>
  <si>
    <t>-37379707</t>
  </si>
  <si>
    <t>1371252770</t>
  </si>
  <si>
    <t>nástupiště Hodkov</t>
  </si>
  <si>
    <t>0,25*0,01*55*2</t>
  </si>
  <si>
    <t>nástupiště Hodkov zastávka</t>
  </si>
  <si>
    <t>0,25*0,01*69*2</t>
  </si>
  <si>
    <t>nástupiště Želivec</t>
  </si>
  <si>
    <t>1,2*12*0,001*0,02*2*2</t>
  </si>
  <si>
    <t>-431610335</t>
  </si>
  <si>
    <t>55*0,5*0,05</t>
  </si>
  <si>
    <t>69*0,5*0,05</t>
  </si>
  <si>
    <t>P6005 Lp odvodňovací žlab</t>
  </si>
  <si>
    <t>P6006 Lp odvodňovací žlab</t>
  </si>
  <si>
    <t>0,5*0,1*4,5</t>
  </si>
  <si>
    <t>-44935470</t>
  </si>
  <si>
    <t>P5997 Lp+Pp</t>
  </si>
  <si>
    <t>(3+3)*6*0,2*2</t>
  </si>
  <si>
    <t>P6002 Lp+Pp</t>
  </si>
  <si>
    <t>(4+4)*6*0,2*2</t>
  </si>
  <si>
    <t>P6003 Lp+Pp</t>
  </si>
  <si>
    <t>(2+2)*6*0,2*2</t>
  </si>
  <si>
    <t>P6004 Lp+Pp</t>
  </si>
  <si>
    <t>P6006 Lp+Pp</t>
  </si>
  <si>
    <t>(3+3)*4*0,2*2</t>
  </si>
  <si>
    <t>P6007 Lp+Pp</t>
  </si>
  <si>
    <t>P6008 Lp+Pp</t>
  </si>
  <si>
    <t>P6009 Lp+Pp</t>
  </si>
  <si>
    <t>(2+2)*4*0,2*2</t>
  </si>
  <si>
    <t>P6010 Lp+Pp</t>
  </si>
  <si>
    <t>P6011 Lp+Pp</t>
  </si>
  <si>
    <t>nástupiště Hodkov + přístupová cesta</t>
  </si>
  <si>
    <t>((2*55)+(2*28))*0,02*2</t>
  </si>
  <si>
    <t>nástupiště Želivec (za konzolové desky) + přístupová cesta + před přístřeškem</t>
  </si>
  <si>
    <t>((1*60)+(2*13)+(3*5))*0,02*2</t>
  </si>
  <si>
    <t>1045031735</t>
  </si>
  <si>
    <t>-1998174819</t>
  </si>
  <si>
    <t>km 23-32</t>
  </si>
  <si>
    <t>1623628195</t>
  </si>
  <si>
    <t>Km 22,3-31,9</t>
  </si>
  <si>
    <t>7+9+9+9+9+9+9+9+9+9</t>
  </si>
  <si>
    <t>256</t>
  </si>
  <si>
    <t>-1223147966</t>
  </si>
  <si>
    <t>2145296588</t>
  </si>
  <si>
    <t>po panely a drť - P5997; P6002; P6003; P6004; P6006; P6007; P6008; P6009; P6010; P6011</t>
  </si>
  <si>
    <t>(1+1,5+1)*6*10</t>
  </si>
  <si>
    <t>679320104</t>
  </si>
  <si>
    <t>-1616821551</t>
  </si>
  <si>
    <t>1800</t>
  </si>
  <si>
    <t>-945653366</t>
  </si>
  <si>
    <t>(2*55)+(2*28)</t>
  </si>
  <si>
    <t>(1*60)+(2*13)+(3*5)</t>
  </si>
  <si>
    <t xml:space="preserve">Úprava povrchu </t>
  </si>
  <si>
    <t>-185281461</t>
  </si>
  <si>
    <t>(3+3)*6</t>
  </si>
  <si>
    <t>(4+4)*6</t>
  </si>
  <si>
    <t>(2+2)*6</t>
  </si>
  <si>
    <t>(3+3)*4</t>
  </si>
  <si>
    <t>-259488565</t>
  </si>
  <si>
    <t>15000</t>
  </si>
  <si>
    <t>-449707810</t>
  </si>
  <si>
    <t>(22300-22256)*1,5</t>
  </si>
  <si>
    <t>(22430-22350)*1,5</t>
  </si>
  <si>
    <t>(22800-22510)*1,5</t>
  </si>
  <si>
    <t>(23280-23000)*1,5</t>
  </si>
  <si>
    <t>(23800-23600)*1,5</t>
  </si>
  <si>
    <t>(25200-24970)*1,5</t>
  </si>
  <si>
    <t>(26500-26100)*1,5</t>
  </si>
  <si>
    <t>(27000-26600)*1,5</t>
  </si>
  <si>
    <t>(27200-27180)*1,5</t>
  </si>
  <si>
    <t>(27530-27350)*1,5</t>
  </si>
  <si>
    <t>(28090-27750)*1,5</t>
  </si>
  <si>
    <t>(30100-29000)*1,5</t>
  </si>
  <si>
    <t>(31270-30250)*1,5</t>
  </si>
  <si>
    <t>(32050-31320)*1,5</t>
  </si>
  <si>
    <t>(22800-22256)*1,5</t>
  </si>
  <si>
    <t>(24550-23000)*1,5</t>
  </si>
  <si>
    <t>(25100-24970)*1,5</t>
  </si>
  <si>
    <t>(26200-26100)*1,5</t>
  </si>
  <si>
    <t>(27100-26600)*1,5</t>
  </si>
  <si>
    <t>(27530-27180)*1,5</t>
  </si>
  <si>
    <t>(29700-29600)*1,5</t>
  </si>
  <si>
    <t>(29900-29800)*1,5</t>
  </si>
  <si>
    <t>(30550-30250)*1,5</t>
  </si>
  <si>
    <t>(31270-30950)*1,5</t>
  </si>
  <si>
    <t>(31400-31320)*1,5</t>
  </si>
  <si>
    <t>(31650-31550)*1,5</t>
  </si>
  <si>
    <t>(24850-24680)*1,5*2</t>
  </si>
  <si>
    <t>(25450-25300)*1,5*2</t>
  </si>
  <si>
    <t>(25850-25600)*1,5*2</t>
  </si>
  <si>
    <t>(28450-28330)*1,5*2</t>
  </si>
  <si>
    <t>(28950-28800)*1,5*2</t>
  </si>
  <si>
    <t>769614004</t>
  </si>
  <si>
    <t>(22350-22300)*0,2</t>
  </si>
  <si>
    <t>(22510-22430)*0,2</t>
  </si>
  <si>
    <t>(23600-23280)*0,2</t>
  </si>
  <si>
    <t>(24680-23800)*0,2</t>
  </si>
  <si>
    <t>(25300-25200)*0,2</t>
  </si>
  <si>
    <t>(26600-26500)*0,2</t>
  </si>
  <si>
    <t>(27180-27000)*0,2</t>
  </si>
  <si>
    <t>(27350-27200)*0,2</t>
  </si>
  <si>
    <t>(29000-28950)*0,2</t>
  </si>
  <si>
    <t>(30250-30100)*0,2</t>
  </si>
  <si>
    <t>(31320-31270)*0,2</t>
  </si>
  <si>
    <t>(24680-24550)*0,2</t>
  </si>
  <si>
    <t>(25300-25100)*0,2</t>
  </si>
  <si>
    <t>(26600-26200)*0,2</t>
  </si>
  <si>
    <t>(27180-27100)*0,2</t>
  </si>
  <si>
    <t>(29600-28950)*0,2</t>
  </si>
  <si>
    <t>(29800-29700)*0,2</t>
  </si>
  <si>
    <t>(30250-29900)*0,2</t>
  </si>
  <si>
    <t>(30950-30550)*0,2</t>
  </si>
  <si>
    <t>(31550-31400)*0,2</t>
  </si>
  <si>
    <t>(32050-31650)*0,2</t>
  </si>
  <si>
    <t>(23000-22800)*0,2*2</t>
  </si>
  <si>
    <t>(24970-24850)*0,2*2</t>
  </si>
  <si>
    <t>(25600-25450)*0,2*2</t>
  </si>
  <si>
    <t>(26100-25850)*0,2*2</t>
  </si>
  <si>
    <t>(27750-27530)*0,2*2</t>
  </si>
  <si>
    <t>(28330-28090)*0,2*2</t>
  </si>
  <si>
    <t>(28800-28450)*0,2*2</t>
  </si>
  <si>
    <t>-927795259</t>
  </si>
  <si>
    <t>32,050-22,256</t>
  </si>
  <si>
    <t>119,480/2</t>
  </si>
  <si>
    <t>8/2</t>
  </si>
  <si>
    <t>860303539</t>
  </si>
  <si>
    <t>(32050-22256)*1</t>
  </si>
  <si>
    <t>730388936</t>
  </si>
  <si>
    <t>-54370021</t>
  </si>
  <si>
    <t>-1381779158</t>
  </si>
  <si>
    <t>-167814925</t>
  </si>
  <si>
    <t>910811355</t>
  </si>
  <si>
    <t>22,465-22,256</t>
  </si>
  <si>
    <t>23,040-22,495</t>
  </si>
  <si>
    <t>24,650-24,170</t>
  </si>
  <si>
    <t>27,180-26,175</t>
  </si>
  <si>
    <t>27,925-27,555</t>
  </si>
  <si>
    <t>29,000-28,025</t>
  </si>
  <si>
    <t>29,545-29,200</t>
  </si>
  <si>
    <t>30,590-30,245</t>
  </si>
  <si>
    <t>31,400-30,895</t>
  </si>
  <si>
    <t>32,000-31,445</t>
  </si>
  <si>
    <t>398619301</t>
  </si>
  <si>
    <t>22,495-22,465</t>
  </si>
  <si>
    <t>24,170-23,040</t>
  </si>
  <si>
    <t>26,175-24,650</t>
  </si>
  <si>
    <t>27,555-27,180</t>
  </si>
  <si>
    <t>28,025-27,925</t>
  </si>
  <si>
    <t>29,200-29,000</t>
  </si>
  <si>
    <t>30,245-29,545</t>
  </si>
  <si>
    <t>30,895-30,590</t>
  </si>
  <si>
    <t>31,445-31,400</t>
  </si>
  <si>
    <t>32,050-32,000</t>
  </si>
  <si>
    <t>-636241420</t>
  </si>
  <si>
    <t>(32050-22256)/24*2</t>
  </si>
  <si>
    <t>3,833</t>
  </si>
  <si>
    <t>-671784981</t>
  </si>
  <si>
    <t>-458343585</t>
  </si>
  <si>
    <t>(32050-22256)/120*2</t>
  </si>
  <si>
    <t>2,767</t>
  </si>
  <si>
    <t>-80</t>
  </si>
  <si>
    <t>-1754536543</t>
  </si>
  <si>
    <t>111990559</t>
  </si>
  <si>
    <t>(32050-22256)/240*2</t>
  </si>
  <si>
    <t>0,383</t>
  </si>
  <si>
    <t>2105240940</t>
  </si>
  <si>
    <t>(32050-22256)*2</t>
  </si>
  <si>
    <t>574436456</t>
  </si>
  <si>
    <t>748346028</t>
  </si>
  <si>
    <t>5992</t>
  </si>
  <si>
    <t>1205269040</t>
  </si>
  <si>
    <t>P6002; P6006; P6007; P6011</t>
  </si>
  <si>
    <t>6+6+6+3</t>
  </si>
  <si>
    <t>-1778496376</t>
  </si>
  <si>
    <t>P5997; P6008</t>
  </si>
  <si>
    <t>3+3</t>
  </si>
  <si>
    <t>240078259</t>
  </si>
  <si>
    <t>P6005; P6012</t>
  </si>
  <si>
    <t>(7,1*2)+(7*2)</t>
  </si>
  <si>
    <t>-968486216</t>
  </si>
  <si>
    <t>6+6+6+6+6+6+6+6+6+6</t>
  </si>
  <si>
    <t>543566909</t>
  </si>
  <si>
    <t>-537546911</t>
  </si>
  <si>
    <t>1401336305</t>
  </si>
  <si>
    <t>(2+1,3+4)*5</t>
  </si>
  <si>
    <t>(4+1,3+4)*6</t>
  </si>
  <si>
    <t>-1190691430</t>
  </si>
  <si>
    <t>(2+3,4)*5</t>
  </si>
  <si>
    <t>0,150*6*10*2</t>
  </si>
  <si>
    <t>2020488025</t>
  </si>
  <si>
    <t xml:space="preserve">P6005 Lp  2 metry od hlavy kolejnice </t>
  </si>
  <si>
    <t>5914035550</t>
  </si>
  <si>
    <t>Zřízení otevřených odvodňovacích zařízení prahové vpusti prefabrikované díly</t>
  </si>
  <si>
    <t>-786319747</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</si>
  <si>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</si>
  <si>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4,5</t>
  </si>
  <si>
    <t>1156632556</t>
  </si>
  <si>
    <t>-1971380513</t>
  </si>
  <si>
    <t>5914120070</t>
  </si>
  <si>
    <t>Demontáž nástupiště úrovňového Sudop K (KD,KS) 150</t>
  </si>
  <si>
    <t>-180430738</t>
  </si>
  <si>
    <t>Demontáž nástupiště úrovňového Sudop K (KD,KS) 150. Poznámka: 1. V cenách jsou započteny náklady na snesení dílů i zásypu a jejich uložení na plochu nebo naložení na dopravní prostředek a uložení na úložišti.</t>
  </si>
  <si>
    <t>-864631804</t>
  </si>
  <si>
    <t>-1347037567</t>
  </si>
  <si>
    <t>5913280035</t>
  </si>
  <si>
    <t>Demontáž dílů komunikace ze zámkové dlažby uložení v podsypu</t>
  </si>
  <si>
    <t>6825667</t>
  </si>
  <si>
    <t>Demontáž dílů komunikace ze zámkové dlažby uložení v podsypu. Poznámka: 1. V cenách jsou započteny náklady na odstranění dlažby nebo obrubníku a naložení na dopravní prostředek.</t>
  </si>
  <si>
    <t>5913285035</t>
  </si>
  <si>
    <t>Montáž dílů komunikace ze zámkové dlažby uložení v podsypu</t>
  </si>
  <si>
    <t>561789704</t>
  </si>
  <si>
    <t>Montáž dílů komunikace ze zámkové dlažby uložení v podsypu. Poznámka: 1. V cenách jsou započteny náklady na osazení dlažby nebo obrubníku. 2. V cenách nejsou obsaženy náklady na dodávku materiálu.</t>
  </si>
  <si>
    <t>148271472</t>
  </si>
  <si>
    <t>(3+3)*6*0,2</t>
  </si>
  <si>
    <t>(4+4)*6*0,2</t>
  </si>
  <si>
    <t>(2+2)*6*0,2</t>
  </si>
  <si>
    <t>(3+3)*4*0,2</t>
  </si>
  <si>
    <t>(2+2)*4*0,2</t>
  </si>
  <si>
    <t>2*28*0,02</t>
  </si>
  <si>
    <t>2*13*0,02</t>
  </si>
  <si>
    <t>odvodňovací žlab štěrbinový P6005 Lp</t>
  </si>
  <si>
    <t>0,6*0,5*6</t>
  </si>
  <si>
    <t>odvodňovací žlab s mříží P6006 Lp</t>
  </si>
  <si>
    <t>0,8*0,7*4,5</t>
  </si>
  <si>
    <t>-588369578</t>
  </si>
  <si>
    <t>1781208653</t>
  </si>
  <si>
    <t>-1789447446</t>
  </si>
  <si>
    <t>1712042171</t>
  </si>
  <si>
    <t>225430630</t>
  </si>
  <si>
    <t>1775696225</t>
  </si>
  <si>
    <t>1257859525</t>
  </si>
  <si>
    <t>61409927</t>
  </si>
  <si>
    <t>2088740983</t>
  </si>
  <si>
    <t>-807068693</t>
  </si>
  <si>
    <t>1027994760</t>
  </si>
  <si>
    <t>-1109545887</t>
  </si>
  <si>
    <t>SO 04 - Přeprava mechanizace</t>
  </si>
  <si>
    <t>9903100100</t>
  </si>
  <si>
    <t>Přeprava mechanizace na místo prováděných prací o hmotnosti do 12 t přes 50 do 100 km</t>
  </si>
  <si>
    <t>-1617430133</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</si>
  <si>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</si>
  <si>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</si>
  <si>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</si>
  <si>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</si>
  <si>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</si>
  <si>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</si>
  <si>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-945505800</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</si>
  <si>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</si>
  <si>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</si>
  <si>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</si>
  <si>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ASPv</t>
  </si>
  <si>
    <t>SSP</t>
  </si>
  <si>
    <t>DGS</t>
  </si>
  <si>
    <t>Lokotraktor</t>
  </si>
  <si>
    <t>Strojní čistička</t>
  </si>
  <si>
    <t>PRMS</t>
  </si>
  <si>
    <t>Jeřáb</t>
  </si>
  <si>
    <t>SO 05 - VON</t>
  </si>
  <si>
    <t>VRN - Vedlejší rozpočtové náklady</t>
  </si>
  <si>
    <t>VRN SO 01 - Vedlejší rozpočtové náklady</t>
  </si>
  <si>
    <t>VRN SO 02 - Vedlejší rozpočtové náklady</t>
  </si>
  <si>
    <t>VRN SO 03 - Vedlejší rozpočtové náklady</t>
  </si>
  <si>
    <t>VRN</t>
  </si>
  <si>
    <t>Vedlejší rozpočtové náklady</t>
  </si>
  <si>
    <t>021201001</t>
  </si>
  <si>
    <t>Průzkumné práce pro opravy Průzkum výskytu škodlivin kontaminace kameniva ropnými látkami</t>
  </si>
  <si>
    <t>1992056436</t>
  </si>
  <si>
    <t>022101001</t>
  </si>
  <si>
    <t>Geodetické práce Geodetické práce před opravou</t>
  </si>
  <si>
    <t>1063609851</t>
  </si>
  <si>
    <t>022101011</t>
  </si>
  <si>
    <t>Geodetické práce Geodetické práce v průběhu opravy</t>
  </si>
  <si>
    <t>1599534234</t>
  </si>
  <si>
    <t>022121001</t>
  </si>
  <si>
    <t>Geodetické práce Diagnostika technické infrastruktury Vytýčení trasy inženýrských sítí</t>
  </si>
  <si>
    <t>hod</t>
  </si>
  <si>
    <t>79343163</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</si>
  <si>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</si>
  <si>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</si>
  <si>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</si>
  <si>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-1950150070</t>
  </si>
  <si>
    <t>návrh BK, schválení BK, provedení BK</t>
  </si>
  <si>
    <t>023131001</t>
  </si>
  <si>
    <t>Projektové práce Dokumentace skutečného provedení železničního svršku a spodku</t>
  </si>
  <si>
    <t>-590783007</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</si>
  <si>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</si>
  <si>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</si>
  <si>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</si>
  <si>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563769514</t>
  </si>
  <si>
    <t>033111001</t>
  </si>
  <si>
    <t>Provozní vlivy Výluka silničního provozu se zajištěním objížďky včetně ostatních nákladů s tím spojených</t>
  </si>
  <si>
    <t>-2074059929</t>
  </si>
  <si>
    <t>P5987;P5989;P5990;P5991;P5992;P5993;P5994;P5995;P5996;P5997;P5999;P6000,P6002; P6003;P6004;P6005;P6006;P6007;P6008;P6009;P6010;P6011;P6012</t>
  </si>
  <si>
    <t>VRN SO 01</t>
  </si>
  <si>
    <t>9902100200</t>
  </si>
  <si>
    <t>Doprava obousměrná (např. dodávek z vlastních zásob zhotovitele nebo objednatele nebo výzisku) mechanizací o nosnosti přes 3,5 t sypanin (kameniva, písku, suti, dlažebních kostek, atd.) do 20 km</t>
  </si>
  <si>
    <t>706162531</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</si>
  <si>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</si>
  <si>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Antikorozní upevnění</t>
  </si>
  <si>
    <t>0,420</t>
  </si>
  <si>
    <t>Beton + cementová směs</t>
  </si>
  <si>
    <t>8,657+0,716</t>
  </si>
  <si>
    <t>asfalty (ACO+ACL)+ drť + zálivka</t>
  </si>
  <si>
    <t>39,095+35,000+56,100+0,025</t>
  </si>
  <si>
    <t>geotextilie</t>
  </si>
  <si>
    <t>0,015</t>
  </si>
  <si>
    <t>skládka (plasty, asfalt, výzisk, těžení, příkopy)</t>
  </si>
  <si>
    <t>2,655</t>
  </si>
  <si>
    <t>351,280</t>
  </si>
  <si>
    <t>66,550</t>
  </si>
  <si>
    <t>1497,600</t>
  </si>
  <si>
    <t>9902100400</t>
  </si>
  <si>
    <t>Doprava obousměrná (např. dodávek z vlastních zásob zhotovitele nebo objednatele nebo výzisku) mechanizací o nosnosti přes 3,5 t sypanin (kameniva, písku, suti, dlažebních kostek, atd.) do 40 km</t>
  </si>
  <si>
    <t>474503927</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</si>
  <si>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</si>
  <si>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Štěrk 31,5/63 + drť 4/8</t>
  </si>
  <si>
    <t>7488+6</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</si>
  <si>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</si>
  <si>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</si>
  <si>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1016036139</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</si>
  <si>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</si>
  <si>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pražce</t>
  </si>
  <si>
    <t>1964,289</t>
  </si>
  <si>
    <t>užité kolejnice</t>
  </si>
  <si>
    <t>475,200</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</si>
  <si>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</si>
  <si>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</si>
  <si>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-218099725</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</si>
  <si>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</si>
  <si>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Díly nástupiště</t>
  </si>
  <si>
    <t>27,473+6,721+21,307+14,355</t>
  </si>
  <si>
    <t>betonové patky</t>
  </si>
  <si>
    <t>12,420</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</si>
  <si>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</si>
  <si>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</si>
  <si>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573013538</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</si>
  <si>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</si>
  <si>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likvidace dřeva</t>
  </si>
  <si>
    <t>8,924</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</si>
  <si>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</si>
  <si>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</si>
  <si>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1905227051</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</si>
  <si>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</si>
  <si>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Panely ŽPP1+ klíny</t>
  </si>
  <si>
    <t>21,770+0,028</t>
  </si>
  <si>
    <t>Hektometrovníky+kilometrovníky</t>
  </si>
  <si>
    <t>1,588+5,966</t>
  </si>
  <si>
    <t>Nové odvodnění</t>
  </si>
  <si>
    <t>2,100</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</si>
  <si>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</si>
  <si>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</si>
  <si>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782810411</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</si>
  <si>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</si>
  <si>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přejezd P5990</t>
  </si>
  <si>
    <t>11,796</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</si>
  <si>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</si>
  <si>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</si>
  <si>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123415221</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</si>
  <si>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</si>
  <si>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11,796*17</t>
  </si>
  <si>
    <t>9902900200</t>
  </si>
  <si>
    <t>Naložení objemnějšího kusového materiálu, vybouraných hmot</t>
  </si>
  <si>
    <t>1553118422</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</si>
  <si>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</si>
  <si>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Kolín měnírna</t>
  </si>
  <si>
    <t xml:space="preserve">užité pražce </t>
  </si>
  <si>
    <t>9909000100</t>
  </si>
  <si>
    <t>Poplatek za uložení suti nebo hmot na oficiální skládku</t>
  </si>
  <si>
    <t>-1000749575</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</si>
  <si>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</si>
  <si>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těžení (20%)</t>
  </si>
  <si>
    <t>24,200*2*0,2</t>
  </si>
  <si>
    <t>výzisk z příkopů (20%)</t>
  </si>
  <si>
    <t>854*2*0,2</t>
  </si>
  <si>
    <t>9909000110</t>
  </si>
  <si>
    <t>Poplatek za uložení výzisku ze štěrkového lože nekontaminovaného</t>
  </si>
  <si>
    <t>-812677011</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</si>
  <si>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</si>
  <si>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SČ (20%)</t>
  </si>
  <si>
    <t>7488*0,2</t>
  </si>
  <si>
    <t>9909000300</t>
  </si>
  <si>
    <t>Poplatek za likvidaci dřevěných kolejnicových podpor</t>
  </si>
  <si>
    <t>-584777101</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</si>
  <si>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</si>
  <si>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9909000400</t>
  </si>
  <si>
    <t>Poplatek za likvidaci plastových součástí</t>
  </si>
  <si>
    <t>1807279673</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</si>
  <si>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</si>
  <si>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pryžové podložky</t>
  </si>
  <si>
    <t>9909000600</t>
  </si>
  <si>
    <t>Poplatek za recyklaci odpadu (asfaltové směsi, kusový beton)</t>
  </si>
  <si>
    <t>2027874488</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</si>
  <si>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</si>
  <si>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odstranění AB komunikace</t>
  </si>
  <si>
    <t>133,100*0,2*2,5</t>
  </si>
  <si>
    <t>VRN SO 02</t>
  </si>
  <si>
    <t>-230662396</t>
  </si>
  <si>
    <t>drobný materiál</t>
  </si>
  <si>
    <t>0,270+0,089+0,019</t>
  </si>
  <si>
    <t>skládka (plasty, výzisk, těžení)</t>
  </si>
  <si>
    <t>0,223</t>
  </si>
  <si>
    <t>2068,020</t>
  </si>
  <si>
    <t>119,440</t>
  </si>
  <si>
    <t>9902100300</t>
  </si>
  <si>
    <t>Doprava obousměrná (např. dodávek z vlastních zásob zhotovitele nebo objednatele nebo výzisku) mechanizací o nosnosti přes 3,5 t sypanin (kameniva, písku, suti, dlažebních kostek, atd.) do 30 km</t>
  </si>
  <si>
    <t>-1048020469</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</si>
  <si>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</si>
  <si>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Beton+cement</t>
  </si>
  <si>
    <t>12,287+1,100</t>
  </si>
  <si>
    <t>asfalty ACO</t>
  </si>
  <si>
    <t>55,439</t>
  </si>
  <si>
    <t>1684371188</t>
  </si>
  <si>
    <t>2068,020+25,400</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</si>
  <si>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</si>
  <si>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</si>
  <si>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-821180321</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</si>
  <si>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</si>
  <si>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43,956+65,560+20,680</t>
  </si>
  <si>
    <t>-1067707936</t>
  </si>
  <si>
    <t>111,480</t>
  </si>
  <si>
    <t>-1432111229</t>
  </si>
  <si>
    <t>Panely ŽPP3+ klíny</t>
  </si>
  <si>
    <t>2,322+0,012</t>
  </si>
  <si>
    <t>0,397+0,314</t>
  </si>
  <si>
    <t>-1693373207</t>
  </si>
  <si>
    <t>výhybka</t>
  </si>
  <si>
    <t>9,450</t>
  </si>
  <si>
    <t>148966932</t>
  </si>
  <si>
    <t xml:space="preserve">výzisk z těžení </t>
  </si>
  <si>
    <t>36,320*2</t>
  </si>
  <si>
    <t>výzisk z  nánosu</t>
  </si>
  <si>
    <t>18*1,3*2</t>
  </si>
  <si>
    <t>-2132190186</t>
  </si>
  <si>
    <t>výzisk z výměny KL</t>
  </si>
  <si>
    <t>1139592251</t>
  </si>
  <si>
    <t>-1728133164</t>
  </si>
  <si>
    <t>VRN SO 03</t>
  </si>
  <si>
    <t>-497911516</t>
  </si>
  <si>
    <t>11,449+0,922</t>
  </si>
  <si>
    <t>24,600+18,750+119,480+0,025</t>
  </si>
  <si>
    <t>0,021</t>
  </si>
  <si>
    <t>46,150</t>
  </si>
  <si>
    <t>670,544</t>
  </si>
  <si>
    <t>3525,840</t>
  </si>
  <si>
    <t>5,783</t>
  </si>
  <si>
    <t>1991239785</t>
  </si>
  <si>
    <t>17629,200+8,800</t>
  </si>
  <si>
    <t>-2085076262</t>
  </si>
  <si>
    <t>42,699+8,648+27,416+18,513</t>
  </si>
  <si>
    <t>12,880</t>
  </si>
  <si>
    <t>-1760515579</t>
  </si>
  <si>
    <t>779,492</t>
  </si>
  <si>
    <t>908649287</t>
  </si>
  <si>
    <t>31,100+0,040</t>
  </si>
  <si>
    <t>Hektometrovníky + kilometrovníky</t>
  </si>
  <si>
    <t>3,970+13,816</t>
  </si>
  <si>
    <t>1,400+0,350+2,640</t>
  </si>
  <si>
    <t>770245706</t>
  </si>
  <si>
    <t>P6005;P6012</t>
  </si>
  <si>
    <t>11,760+0,192+11,640</t>
  </si>
  <si>
    <t>-1153082283</t>
  </si>
  <si>
    <t>P6005;6012</t>
  </si>
  <si>
    <t>23,592*10</t>
  </si>
  <si>
    <t>840008993</t>
  </si>
  <si>
    <t>60,360*2*0,2</t>
  </si>
  <si>
    <t>1616*2*0,2</t>
  </si>
  <si>
    <t>618114134</t>
  </si>
  <si>
    <t>17629,200*0,2</t>
  </si>
  <si>
    <t>2066910699</t>
  </si>
  <si>
    <t>1599207762</t>
  </si>
  <si>
    <t>1811056693</t>
  </si>
  <si>
    <t>92,300*0,2*2,5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</si>
</sst>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3"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1"/>
  <sheetViews>
    <sheetView showGridLines="0" topLeftCell="A28"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0"/>
      <c r="AS2" s="280"/>
      <c r="AT2" s="280"/>
      <c r="AU2" s="280"/>
      <c r="AV2" s="280"/>
      <c r="AW2" s="280"/>
      <c r="AX2" s="280"/>
      <c r="AY2" s="280"/>
      <c r="AZ2" s="280"/>
      <c r="BA2" s="280"/>
      <c r="BB2" s="280"/>
      <c r="BC2" s="280"/>
      <c r="BD2" s="280"/>
      <c r="BE2" s="280"/>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4" t="s">
        <v>14</v>
      </c>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1"/>
      <c r="AL5" s="21"/>
      <c r="AM5" s="21"/>
      <c r="AN5" s="21"/>
      <c r="AO5" s="21"/>
      <c r="AP5" s="21"/>
      <c r="AQ5" s="21"/>
      <c r="AR5" s="19"/>
      <c r="BE5" s="261" t="s">
        <v>15</v>
      </c>
      <c r="BS5" s="16" t="s">
        <v>6</v>
      </c>
    </row>
    <row r="6" spans="1:74" s="1" customFormat="1" ht="36.950000000000003" customHeight="1">
      <c r="B6" s="20"/>
      <c r="C6" s="21"/>
      <c r="D6" s="27" t="s">
        <v>16</v>
      </c>
      <c r="E6" s="21"/>
      <c r="F6" s="21"/>
      <c r="G6" s="21"/>
      <c r="H6" s="21"/>
      <c r="I6" s="21"/>
      <c r="J6" s="21"/>
      <c r="K6" s="266" t="s">
        <v>17</v>
      </c>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1"/>
      <c r="AL6" s="21"/>
      <c r="AM6" s="21"/>
      <c r="AN6" s="21"/>
      <c r="AO6" s="21"/>
      <c r="AP6" s="21"/>
      <c r="AQ6" s="21"/>
      <c r="AR6" s="19"/>
      <c r="BE6" s="262"/>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62"/>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62"/>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2"/>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v>
      </c>
      <c r="AO10" s="21"/>
      <c r="AP10" s="21"/>
      <c r="AQ10" s="21"/>
      <c r="AR10" s="19"/>
      <c r="BE10" s="262"/>
      <c r="BS10" s="16" t="s">
        <v>6</v>
      </c>
    </row>
    <row r="11" spans="1:74" s="1" customFormat="1"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v>
      </c>
      <c r="AO11" s="21"/>
      <c r="AP11" s="21"/>
      <c r="AQ11" s="21"/>
      <c r="AR11" s="19"/>
      <c r="BE11" s="262"/>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2"/>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62"/>
      <c r="BS13" s="16" t="s">
        <v>6</v>
      </c>
    </row>
    <row r="14" spans="1:74">
      <c r="B14" s="20"/>
      <c r="C14" s="21"/>
      <c r="D14" s="21"/>
      <c r="E14" s="267" t="s">
        <v>29</v>
      </c>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8" t="s">
        <v>27</v>
      </c>
      <c r="AL14" s="21"/>
      <c r="AM14" s="21"/>
      <c r="AN14" s="30" t="s">
        <v>29</v>
      </c>
      <c r="AO14" s="21"/>
      <c r="AP14" s="21"/>
      <c r="AQ14" s="21"/>
      <c r="AR14" s="19"/>
      <c r="BE14" s="262"/>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2"/>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62"/>
      <c r="BS16" s="16" t="s">
        <v>4</v>
      </c>
    </row>
    <row r="17" spans="1:71" s="1" customFormat="1" ht="18.399999999999999"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v>
      </c>
      <c r="AO17" s="21"/>
      <c r="AP17" s="21"/>
      <c r="AQ17" s="21"/>
      <c r="AR17" s="19"/>
      <c r="BE17" s="262"/>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2"/>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62"/>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62"/>
      <c r="BS20" s="16" t="s">
        <v>31</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2"/>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2"/>
    </row>
    <row r="23" spans="1:71" s="1" customFormat="1" ht="16.5" customHeight="1">
      <c r="B23" s="20"/>
      <c r="C23" s="21"/>
      <c r="D23" s="21"/>
      <c r="E23" s="269" t="s">
        <v>1</v>
      </c>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1"/>
      <c r="AP23" s="21"/>
      <c r="AQ23" s="21"/>
      <c r="AR23" s="19"/>
      <c r="BE23" s="262"/>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2"/>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2"/>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0">
        <f>ROUND(AG94,2)</f>
        <v>0</v>
      </c>
      <c r="AL26" s="271"/>
      <c r="AM26" s="271"/>
      <c r="AN26" s="271"/>
      <c r="AO26" s="271"/>
      <c r="AP26" s="35"/>
      <c r="AQ26" s="35"/>
      <c r="AR26" s="38"/>
      <c r="BE26" s="262"/>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2"/>
    </row>
    <row r="28" spans="1:71" s="2" customFormat="1">
      <c r="A28" s="33"/>
      <c r="B28" s="34"/>
      <c r="C28" s="35"/>
      <c r="D28" s="35"/>
      <c r="E28" s="35"/>
      <c r="F28" s="35"/>
      <c r="G28" s="35"/>
      <c r="H28" s="35"/>
      <c r="I28" s="35"/>
      <c r="J28" s="35"/>
      <c r="K28" s="35"/>
      <c r="L28" s="272" t="s">
        <v>36</v>
      </c>
      <c r="M28" s="272"/>
      <c r="N28" s="272"/>
      <c r="O28" s="272"/>
      <c r="P28" s="272"/>
      <c r="Q28" s="35"/>
      <c r="R28" s="35"/>
      <c r="S28" s="35"/>
      <c r="T28" s="35"/>
      <c r="U28" s="35"/>
      <c r="V28" s="35"/>
      <c r="W28" s="272" t="s">
        <v>37</v>
      </c>
      <c r="X28" s="272"/>
      <c r="Y28" s="272"/>
      <c r="Z28" s="272"/>
      <c r="AA28" s="272"/>
      <c r="AB28" s="272"/>
      <c r="AC28" s="272"/>
      <c r="AD28" s="272"/>
      <c r="AE28" s="272"/>
      <c r="AF28" s="35"/>
      <c r="AG28" s="35"/>
      <c r="AH28" s="35"/>
      <c r="AI28" s="35"/>
      <c r="AJ28" s="35"/>
      <c r="AK28" s="272" t="s">
        <v>38</v>
      </c>
      <c r="AL28" s="272"/>
      <c r="AM28" s="272"/>
      <c r="AN28" s="272"/>
      <c r="AO28" s="272"/>
      <c r="AP28" s="35"/>
      <c r="AQ28" s="35"/>
      <c r="AR28" s="38"/>
      <c r="BE28" s="262"/>
    </row>
    <row r="29" spans="1:71" s="3" customFormat="1" ht="14.45" customHeight="1">
      <c r="B29" s="39"/>
      <c r="C29" s="40"/>
      <c r="D29" s="28" t="s">
        <v>39</v>
      </c>
      <c r="E29" s="40"/>
      <c r="F29" s="28" t="s">
        <v>40</v>
      </c>
      <c r="G29" s="40"/>
      <c r="H29" s="40"/>
      <c r="I29" s="40"/>
      <c r="J29" s="40"/>
      <c r="K29" s="40"/>
      <c r="L29" s="275">
        <v>0.21</v>
      </c>
      <c r="M29" s="274"/>
      <c r="N29" s="274"/>
      <c r="O29" s="274"/>
      <c r="P29" s="274"/>
      <c r="Q29" s="40"/>
      <c r="R29" s="40"/>
      <c r="S29" s="40"/>
      <c r="T29" s="40"/>
      <c r="U29" s="40"/>
      <c r="V29" s="40"/>
      <c r="W29" s="273">
        <f>ROUND(AZ94, 2)</f>
        <v>0</v>
      </c>
      <c r="X29" s="274"/>
      <c r="Y29" s="274"/>
      <c r="Z29" s="274"/>
      <c r="AA29" s="274"/>
      <c r="AB29" s="274"/>
      <c r="AC29" s="274"/>
      <c r="AD29" s="274"/>
      <c r="AE29" s="274"/>
      <c r="AF29" s="40"/>
      <c r="AG29" s="40"/>
      <c r="AH29" s="40"/>
      <c r="AI29" s="40"/>
      <c r="AJ29" s="40"/>
      <c r="AK29" s="273">
        <f>ROUND(AV94, 2)</f>
        <v>0</v>
      </c>
      <c r="AL29" s="274"/>
      <c r="AM29" s="274"/>
      <c r="AN29" s="274"/>
      <c r="AO29" s="274"/>
      <c r="AP29" s="40"/>
      <c r="AQ29" s="40"/>
      <c r="AR29" s="41"/>
      <c r="BE29" s="263"/>
    </row>
    <row r="30" spans="1:71" s="3" customFormat="1" ht="14.45" customHeight="1">
      <c r="B30" s="39"/>
      <c r="C30" s="40"/>
      <c r="D30" s="40"/>
      <c r="E30" s="40"/>
      <c r="F30" s="28" t="s">
        <v>41</v>
      </c>
      <c r="G30" s="40"/>
      <c r="H30" s="40"/>
      <c r="I30" s="40"/>
      <c r="J30" s="40"/>
      <c r="K30" s="40"/>
      <c r="L30" s="275">
        <v>0.15</v>
      </c>
      <c r="M30" s="274"/>
      <c r="N30" s="274"/>
      <c r="O30" s="274"/>
      <c r="P30" s="274"/>
      <c r="Q30" s="40"/>
      <c r="R30" s="40"/>
      <c r="S30" s="40"/>
      <c r="T30" s="40"/>
      <c r="U30" s="40"/>
      <c r="V30" s="40"/>
      <c r="W30" s="273">
        <f>ROUND(BA94, 2)</f>
        <v>0</v>
      </c>
      <c r="X30" s="274"/>
      <c r="Y30" s="274"/>
      <c r="Z30" s="274"/>
      <c r="AA30" s="274"/>
      <c r="AB30" s="274"/>
      <c r="AC30" s="274"/>
      <c r="AD30" s="274"/>
      <c r="AE30" s="274"/>
      <c r="AF30" s="40"/>
      <c r="AG30" s="40"/>
      <c r="AH30" s="40"/>
      <c r="AI30" s="40"/>
      <c r="AJ30" s="40"/>
      <c r="AK30" s="273">
        <f>ROUND(AW94, 2)</f>
        <v>0</v>
      </c>
      <c r="AL30" s="274"/>
      <c r="AM30" s="274"/>
      <c r="AN30" s="274"/>
      <c r="AO30" s="274"/>
      <c r="AP30" s="40"/>
      <c r="AQ30" s="40"/>
      <c r="AR30" s="41"/>
      <c r="BE30" s="263"/>
    </row>
    <row r="31" spans="1:71" s="3" customFormat="1" ht="14.45" hidden="1" customHeight="1">
      <c r="B31" s="39"/>
      <c r="C31" s="40"/>
      <c r="D31" s="40"/>
      <c r="E31" s="40"/>
      <c r="F31" s="28" t="s">
        <v>42</v>
      </c>
      <c r="G31" s="40"/>
      <c r="H31" s="40"/>
      <c r="I31" s="40"/>
      <c r="J31" s="40"/>
      <c r="K31" s="40"/>
      <c r="L31" s="275">
        <v>0.21</v>
      </c>
      <c r="M31" s="274"/>
      <c r="N31" s="274"/>
      <c r="O31" s="274"/>
      <c r="P31" s="274"/>
      <c r="Q31" s="40"/>
      <c r="R31" s="40"/>
      <c r="S31" s="40"/>
      <c r="T31" s="40"/>
      <c r="U31" s="40"/>
      <c r="V31" s="40"/>
      <c r="W31" s="273">
        <f>ROUND(BB94, 2)</f>
        <v>0</v>
      </c>
      <c r="X31" s="274"/>
      <c r="Y31" s="274"/>
      <c r="Z31" s="274"/>
      <c r="AA31" s="274"/>
      <c r="AB31" s="274"/>
      <c r="AC31" s="274"/>
      <c r="AD31" s="274"/>
      <c r="AE31" s="274"/>
      <c r="AF31" s="40"/>
      <c r="AG31" s="40"/>
      <c r="AH31" s="40"/>
      <c r="AI31" s="40"/>
      <c r="AJ31" s="40"/>
      <c r="AK31" s="273">
        <v>0</v>
      </c>
      <c r="AL31" s="274"/>
      <c r="AM31" s="274"/>
      <c r="AN31" s="274"/>
      <c r="AO31" s="274"/>
      <c r="AP31" s="40"/>
      <c r="AQ31" s="40"/>
      <c r="AR31" s="41"/>
      <c r="BE31" s="263"/>
    </row>
    <row r="32" spans="1:71" s="3" customFormat="1" ht="14.45" hidden="1" customHeight="1">
      <c r="B32" s="39"/>
      <c r="C32" s="40"/>
      <c r="D32" s="40"/>
      <c r="E32" s="40"/>
      <c r="F32" s="28" t="s">
        <v>43</v>
      </c>
      <c r="G32" s="40"/>
      <c r="H32" s="40"/>
      <c r="I32" s="40"/>
      <c r="J32" s="40"/>
      <c r="K32" s="40"/>
      <c r="L32" s="275">
        <v>0.15</v>
      </c>
      <c r="M32" s="274"/>
      <c r="N32" s="274"/>
      <c r="O32" s="274"/>
      <c r="P32" s="274"/>
      <c r="Q32" s="40"/>
      <c r="R32" s="40"/>
      <c r="S32" s="40"/>
      <c r="T32" s="40"/>
      <c r="U32" s="40"/>
      <c r="V32" s="40"/>
      <c r="W32" s="273">
        <f>ROUND(BC94, 2)</f>
        <v>0</v>
      </c>
      <c r="X32" s="274"/>
      <c r="Y32" s="274"/>
      <c r="Z32" s="274"/>
      <c r="AA32" s="274"/>
      <c r="AB32" s="274"/>
      <c r="AC32" s="274"/>
      <c r="AD32" s="274"/>
      <c r="AE32" s="274"/>
      <c r="AF32" s="40"/>
      <c r="AG32" s="40"/>
      <c r="AH32" s="40"/>
      <c r="AI32" s="40"/>
      <c r="AJ32" s="40"/>
      <c r="AK32" s="273">
        <v>0</v>
      </c>
      <c r="AL32" s="274"/>
      <c r="AM32" s="274"/>
      <c r="AN32" s="274"/>
      <c r="AO32" s="274"/>
      <c r="AP32" s="40"/>
      <c r="AQ32" s="40"/>
      <c r="AR32" s="41"/>
      <c r="BE32" s="263"/>
    </row>
    <row r="33" spans="1:57" s="3" customFormat="1" ht="14.45" hidden="1" customHeight="1">
      <c r="B33" s="39"/>
      <c r="C33" s="40"/>
      <c r="D33" s="40"/>
      <c r="E33" s="40"/>
      <c r="F33" s="28" t="s">
        <v>44</v>
      </c>
      <c r="G33" s="40"/>
      <c r="H33" s="40"/>
      <c r="I33" s="40"/>
      <c r="J33" s="40"/>
      <c r="K33" s="40"/>
      <c r="L33" s="275">
        <v>0</v>
      </c>
      <c r="M33" s="274"/>
      <c r="N33" s="274"/>
      <c r="O33" s="274"/>
      <c r="P33" s="274"/>
      <c r="Q33" s="40"/>
      <c r="R33" s="40"/>
      <c r="S33" s="40"/>
      <c r="T33" s="40"/>
      <c r="U33" s="40"/>
      <c r="V33" s="40"/>
      <c r="W33" s="273">
        <f>ROUND(BD94, 2)</f>
        <v>0</v>
      </c>
      <c r="X33" s="274"/>
      <c r="Y33" s="274"/>
      <c r="Z33" s="274"/>
      <c r="AA33" s="274"/>
      <c r="AB33" s="274"/>
      <c r="AC33" s="274"/>
      <c r="AD33" s="274"/>
      <c r="AE33" s="274"/>
      <c r="AF33" s="40"/>
      <c r="AG33" s="40"/>
      <c r="AH33" s="40"/>
      <c r="AI33" s="40"/>
      <c r="AJ33" s="40"/>
      <c r="AK33" s="273">
        <v>0</v>
      </c>
      <c r="AL33" s="274"/>
      <c r="AM33" s="274"/>
      <c r="AN33" s="274"/>
      <c r="AO33" s="274"/>
      <c r="AP33" s="40"/>
      <c r="AQ33" s="40"/>
      <c r="AR33" s="41"/>
      <c r="BE33" s="263"/>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2"/>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279" t="s">
        <v>47</v>
      </c>
      <c r="Y35" s="277"/>
      <c r="Z35" s="277"/>
      <c r="AA35" s="277"/>
      <c r="AB35" s="277"/>
      <c r="AC35" s="44"/>
      <c r="AD35" s="44"/>
      <c r="AE35" s="44"/>
      <c r="AF35" s="44"/>
      <c r="AG35" s="44"/>
      <c r="AH35" s="44"/>
      <c r="AI35" s="44"/>
      <c r="AJ35" s="44"/>
      <c r="AK35" s="276">
        <f>SUM(AK26:AK33)</f>
        <v>0</v>
      </c>
      <c r="AL35" s="277"/>
      <c r="AM35" s="277"/>
      <c r="AN35" s="277"/>
      <c r="AO35" s="27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48</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49</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50</v>
      </c>
      <c r="E60" s="37"/>
      <c r="F60" s="37"/>
      <c r="G60" s="37"/>
      <c r="H60" s="37"/>
      <c r="I60" s="37"/>
      <c r="J60" s="37"/>
      <c r="K60" s="37"/>
      <c r="L60" s="37"/>
      <c r="M60" s="37"/>
      <c r="N60" s="37"/>
      <c r="O60" s="37"/>
      <c r="P60" s="37"/>
      <c r="Q60" s="37"/>
      <c r="R60" s="37"/>
      <c r="S60" s="37"/>
      <c r="T60" s="37"/>
      <c r="U60" s="37"/>
      <c r="V60" s="51" t="s">
        <v>51</v>
      </c>
      <c r="W60" s="37"/>
      <c r="X60" s="37"/>
      <c r="Y60" s="37"/>
      <c r="Z60" s="37"/>
      <c r="AA60" s="37"/>
      <c r="AB60" s="37"/>
      <c r="AC60" s="37"/>
      <c r="AD60" s="37"/>
      <c r="AE60" s="37"/>
      <c r="AF60" s="37"/>
      <c r="AG60" s="37"/>
      <c r="AH60" s="51" t="s">
        <v>50</v>
      </c>
      <c r="AI60" s="37"/>
      <c r="AJ60" s="37"/>
      <c r="AK60" s="37"/>
      <c r="AL60" s="37"/>
      <c r="AM60" s="51" t="s">
        <v>51</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52</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53</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50</v>
      </c>
      <c r="E75" s="37"/>
      <c r="F75" s="37"/>
      <c r="G75" s="37"/>
      <c r="H75" s="37"/>
      <c r="I75" s="37"/>
      <c r="J75" s="37"/>
      <c r="K75" s="37"/>
      <c r="L75" s="37"/>
      <c r="M75" s="37"/>
      <c r="N75" s="37"/>
      <c r="O75" s="37"/>
      <c r="P75" s="37"/>
      <c r="Q75" s="37"/>
      <c r="R75" s="37"/>
      <c r="S75" s="37"/>
      <c r="T75" s="37"/>
      <c r="U75" s="37"/>
      <c r="V75" s="51" t="s">
        <v>51</v>
      </c>
      <c r="W75" s="37"/>
      <c r="X75" s="37"/>
      <c r="Y75" s="37"/>
      <c r="Z75" s="37"/>
      <c r="AA75" s="37"/>
      <c r="AB75" s="37"/>
      <c r="AC75" s="37"/>
      <c r="AD75" s="37"/>
      <c r="AE75" s="37"/>
      <c r="AF75" s="37"/>
      <c r="AG75" s="37"/>
      <c r="AH75" s="51" t="s">
        <v>50</v>
      </c>
      <c r="AI75" s="37"/>
      <c r="AJ75" s="37"/>
      <c r="AK75" s="37"/>
      <c r="AL75" s="37"/>
      <c r="AM75" s="51" t="s">
        <v>51</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54</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22</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40" t="str">
        <f>K6</f>
        <v>Oprava trati v úseku Zruč nad Sázavou - Červené Janovice</v>
      </c>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62"/>
      <c r="AL85" s="62"/>
      <c r="AM85" s="62"/>
      <c r="AN85" s="62"/>
      <c r="AO85" s="62"/>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42" t="str">
        <f>IF(AN8= "","",AN8)</f>
        <v>30. 11. 2022</v>
      </c>
      <c r="AN87" s="242"/>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Zimola Bohumil</v>
      </c>
      <c r="M89" s="35"/>
      <c r="N89" s="35"/>
      <c r="O89" s="35"/>
      <c r="P89" s="35"/>
      <c r="Q89" s="35"/>
      <c r="R89" s="35"/>
      <c r="S89" s="35"/>
      <c r="T89" s="35"/>
      <c r="U89" s="35"/>
      <c r="V89" s="35"/>
      <c r="W89" s="35"/>
      <c r="X89" s="35"/>
      <c r="Y89" s="35"/>
      <c r="Z89" s="35"/>
      <c r="AA89" s="35"/>
      <c r="AB89" s="35"/>
      <c r="AC89" s="35"/>
      <c r="AD89" s="35"/>
      <c r="AE89" s="35"/>
      <c r="AF89" s="35"/>
      <c r="AG89" s="35"/>
      <c r="AH89" s="35"/>
      <c r="AI89" s="28" t="s">
        <v>30</v>
      </c>
      <c r="AJ89" s="35"/>
      <c r="AK89" s="35"/>
      <c r="AL89" s="35"/>
      <c r="AM89" s="243" t="str">
        <f>IF(E17="","",E17)</f>
        <v xml:space="preserve"> </v>
      </c>
      <c r="AN89" s="244"/>
      <c r="AO89" s="244"/>
      <c r="AP89" s="244"/>
      <c r="AQ89" s="35"/>
      <c r="AR89" s="38"/>
      <c r="AS89" s="245" t="s">
        <v>55</v>
      </c>
      <c r="AT89" s="246"/>
      <c r="AU89" s="66"/>
      <c r="AV89" s="66"/>
      <c r="AW89" s="66"/>
      <c r="AX89" s="66"/>
      <c r="AY89" s="66"/>
      <c r="AZ89" s="66"/>
      <c r="BA89" s="66"/>
      <c r="BB89" s="66"/>
      <c r="BC89" s="66"/>
      <c r="BD89" s="67"/>
      <c r="BE89" s="33"/>
    </row>
    <row r="90" spans="1:91" s="2" customFormat="1" ht="15.2" customHeight="1">
      <c r="A90" s="33"/>
      <c r="B90" s="34"/>
      <c r="C90" s="28" t="s">
        <v>28</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32</v>
      </c>
      <c r="AJ90" s="35"/>
      <c r="AK90" s="35"/>
      <c r="AL90" s="35"/>
      <c r="AM90" s="243" t="str">
        <f>IF(E20="","",E20)</f>
        <v>Hospodková Marcela</v>
      </c>
      <c r="AN90" s="244"/>
      <c r="AO90" s="244"/>
      <c r="AP90" s="244"/>
      <c r="AQ90" s="35"/>
      <c r="AR90" s="38"/>
      <c r="AS90" s="247"/>
      <c r="AT90" s="248"/>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49"/>
      <c r="AT91" s="250"/>
      <c r="AU91" s="70"/>
      <c r="AV91" s="70"/>
      <c r="AW91" s="70"/>
      <c r="AX91" s="70"/>
      <c r="AY91" s="70"/>
      <c r="AZ91" s="70"/>
      <c r="BA91" s="70"/>
      <c r="BB91" s="70"/>
      <c r="BC91" s="70"/>
      <c r="BD91" s="71"/>
      <c r="BE91" s="33"/>
    </row>
    <row r="92" spans="1:91" s="2" customFormat="1" ht="29.25" customHeight="1">
      <c r="A92" s="33"/>
      <c r="B92" s="34"/>
      <c r="C92" s="251" t="s">
        <v>56</v>
      </c>
      <c r="D92" s="252"/>
      <c r="E92" s="252"/>
      <c r="F92" s="252"/>
      <c r="G92" s="252"/>
      <c r="H92" s="72"/>
      <c r="I92" s="254" t="s">
        <v>57</v>
      </c>
      <c r="J92" s="252"/>
      <c r="K92" s="252"/>
      <c r="L92" s="252"/>
      <c r="M92" s="252"/>
      <c r="N92" s="252"/>
      <c r="O92" s="252"/>
      <c r="P92" s="252"/>
      <c r="Q92" s="252"/>
      <c r="R92" s="252"/>
      <c r="S92" s="252"/>
      <c r="T92" s="252"/>
      <c r="U92" s="252"/>
      <c r="V92" s="252"/>
      <c r="W92" s="252"/>
      <c r="X92" s="252"/>
      <c r="Y92" s="252"/>
      <c r="Z92" s="252"/>
      <c r="AA92" s="252"/>
      <c r="AB92" s="252"/>
      <c r="AC92" s="252"/>
      <c r="AD92" s="252"/>
      <c r="AE92" s="252"/>
      <c r="AF92" s="252"/>
      <c r="AG92" s="253" t="s">
        <v>58</v>
      </c>
      <c r="AH92" s="252"/>
      <c r="AI92" s="252"/>
      <c r="AJ92" s="252"/>
      <c r="AK92" s="252"/>
      <c r="AL92" s="252"/>
      <c r="AM92" s="252"/>
      <c r="AN92" s="254" t="s">
        <v>59</v>
      </c>
      <c r="AO92" s="252"/>
      <c r="AP92" s="255"/>
      <c r="AQ92" s="73" t="s">
        <v>60</v>
      </c>
      <c r="AR92" s="38"/>
      <c r="AS92" s="74" t="s">
        <v>61</v>
      </c>
      <c r="AT92" s="75" t="s">
        <v>62</v>
      </c>
      <c r="AU92" s="75" t="s">
        <v>63</v>
      </c>
      <c r="AV92" s="75" t="s">
        <v>64</v>
      </c>
      <c r="AW92" s="75" t="s">
        <v>65</v>
      </c>
      <c r="AX92" s="75" t="s">
        <v>66</v>
      </c>
      <c r="AY92" s="75" t="s">
        <v>67</v>
      </c>
      <c r="AZ92" s="75" t="s">
        <v>68</v>
      </c>
      <c r="BA92" s="75" t="s">
        <v>69</v>
      </c>
      <c r="BB92" s="75" t="s">
        <v>70</v>
      </c>
      <c r="BC92" s="75" t="s">
        <v>71</v>
      </c>
      <c r="BD92" s="76" t="s">
        <v>72</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73</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59">
        <f>ROUND(SUM(AG95:AG99),2)</f>
        <v>0</v>
      </c>
      <c r="AH94" s="259"/>
      <c r="AI94" s="259"/>
      <c r="AJ94" s="259"/>
      <c r="AK94" s="259"/>
      <c r="AL94" s="259"/>
      <c r="AM94" s="259"/>
      <c r="AN94" s="260">
        <f t="shared" ref="AN94:AN99" si="0">SUM(AG94,AT94)</f>
        <v>0</v>
      </c>
      <c r="AO94" s="260"/>
      <c r="AP94" s="260"/>
      <c r="AQ94" s="84" t="s">
        <v>1</v>
      </c>
      <c r="AR94" s="85"/>
      <c r="AS94" s="86">
        <f>ROUND(SUM(AS95:AS99),2)</f>
        <v>0</v>
      </c>
      <c r="AT94" s="87">
        <f t="shared" ref="AT94:AT99" si="1">ROUND(SUM(AV94:AW94),2)</f>
        <v>0</v>
      </c>
      <c r="AU94" s="88">
        <f>ROUND(SUM(AU95:AU99),5)</f>
        <v>0</v>
      </c>
      <c r="AV94" s="87">
        <f>ROUND(AZ94*L29,2)</f>
        <v>0</v>
      </c>
      <c r="AW94" s="87">
        <f>ROUND(BA94*L30,2)</f>
        <v>0</v>
      </c>
      <c r="AX94" s="87">
        <f>ROUND(BB94*L29,2)</f>
        <v>0</v>
      </c>
      <c r="AY94" s="87">
        <f>ROUND(BC94*L30,2)</f>
        <v>0</v>
      </c>
      <c r="AZ94" s="87">
        <f>ROUND(SUM(AZ95:AZ99),2)</f>
        <v>0</v>
      </c>
      <c r="BA94" s="87">
        <f>ROUND(SUM(BA95:BA99),2)</f>
        <v>0</v>
      </c>
      <c r="BB94" s="87">
        <f>ROUND(SUM(BB95:BB99),2)</f>
        <v>0</v>
      </c>
      <c r="BC94" s="87">
        <f>ROUND(SUM(BC95:BC99),2)</f>
        <v>0</v>
      </c>
      <c r="BD94" s="89">
        <f>ROUND(SUM(BD95:BD99),2)</f>
        <v>0</v>
      </c>
      <c r="BS94" s="90" t="s">
        <v>74</v>
      </c>
      <c r="BT94" s="90" t="s">
        <v>75</v>
      </c>
      <c r="BU94" s="91" t="s">
        <v>76</v>
      </c>
      <c r="BV94" s="90" t="s">
        <v>77</v>
      </c>
      <c r="BW94" s="90" t="s">
        <v>5</v>
      </c>
      <c r="BX94" s="90" t="s">
        <v>78</v>
      </c>
      <c r="CL94" s="90" t="s">
        <v>1</v>
      </c>
    </row>
    <row r="95" spans="1:91" s="7" customFormat="1" ht="16.5" customHeight="1">
      <c r="A95" s="92" t="s">
        <v>79</v>
      </c>
      <c r="B95" s="93"/>
      <c r="C95" s="94"/>
      <c r="D95" s="256" t="s">
        <v>80</v>
      </c>
      <c r="E95" s="256"/>
      <c r="F95" s="256"/>
      <c r="G95" s="256"/>
      <c r="H95" s="256"/>
      <c r="I95" s="95"/>
      <c r="J95" s="256" t="s">
        <v>81</v>
      </c>
      <c r="K95" s="256"/>
      <c r="L95" s="256"/>
      <c r="M95" s="256"/>
      <c r="N95" s="256"/>
      <c r="O95" s="256"/>
      <c r="P95" s="256"/>
      <c r="Q95" s="256"/>
      <c r="R95" s="256"/>
      <c r="S95" s="256"/>
      <c r="T95" s="256"/>
      <c r="U95" s="256"/>
      <c r="V95" s="256"/>
      <c r="W95" s="256"/>
      <c r="X95" s="256"/>
      <c r="Y95" s="256"/>
      <c r="Z95" s="256"/>
      <c r="AA95" s="256"/>
      <c r="AB95" s="256"/>
      <c r="AC95" s="256"/>
      <c r="AD95" s="256"/>
      <c r="AE95" s="256"/>
      <c r="AF95" s="256"/>
      <c r="AG95" s="257">
        <f>'SO 01 - Červené Janovice ...'!J30</f>
        <v>0</v>
      </c>
      <c r="AH95" s="258"/>
      <c r="AI95" s="258"/>
      <c r="AJ95" s="258"/>
      <c r="AK95" s="258"/>
      <c r="AL95" s="258"/>
      <c r="AM95" s="258"/>
      <c r="AN95" s="257">
        <f t="shared" si="0"/>
        <v>0</v>
      </c>
      <c r="AO95" s="258"/>
      <c r="AP95" s="258"/>
      <c r="AQ95" s="96" t="s">
        <v>82</v>
      </c>
      <c r="AR95" s="97"/>
      <c r="AS95" s="98">
        <v>0</v>
      </c>
      <c r="AT95" s="99">
        <f t="shared" si="1"/>
        <v>0</v>
      </c>
      <c r="AU95" s="100">
        <f>'SO 01 - Červené Janovice ...'!P120</f>
        <v>0</v>
      </c>
      <c r="AV95" s="99">
        <f>'SO 01 - Červené Janovice ...'!J33</f>
        <v>0</v>
      </c>
      <c r="AW95" s="99">
        <f>'SO 01 - Červené Janovice ...'!J34</f>
        <v>0</v>
      </c>
      <c r="AX95" s="99">
        <f>'SO 01 - Červené Janovice ...'!J35</f>
        <v>0</v>
      </c>
      <c r="AY95" s="99">
        <f>'SO 01 - Červené Janovice ...'!J36</f>
        <v>0</v>
      </c>
      <c r="AZ95" s="99">
        <f>'SO 01 - Červené Janovice ...'!F33</f>
        <v>0</v>
      </c>
      <c r="BA95" s="99">
        <f>'SO 01 - Červené Janovice ...'!F34</f>
        <v>0</v>
      </c>
      <c r="BB95" s="99">
        <f>'SO 01 - Červené Janovice ...'!F35</f>
        <v>0</v>
      </c>
      <c r="BC95" s="99">
        <f>'SO 01 - Červené Janovice ...'!F36</f>
        <v>0</v>
      </c>
      <c r="BD95" s="101">
        <f>'SO 01 - Červené Janovice ...'!F37</f>
        <v>0</v>
      </c>
      <c r="BT95" s="102" t="s">
        <v>83</v>
      </c>
      <c r="BV95" s="102" t="s">
        <v>77</v>
      </c>
      <c r="BW95" s="102" t="s">
        <v>84</v>
      </c>
      <c r="BX95" s="102" t="s">
        <v>5</v>
      </c>
      <c r="CL95" s="102" t="s">
        <v>1</v>
      </c>
      <c r="CM95" s="102" t="s">
        <v>85</v>
      </c>
    </row>
    <row r="96" spans="1:91" s="7" customFormat="1" ht="16.5" customHeight="1">
      <c r="A96" s="92" t="s">
        <v>79</v>
      </c>
      <c r="B96" s="93"/>
      <c r="C96" s="94"/>
      <c r="D96" s="256" t="s">
        <v>86</v>
      </c>
      <c r="E96" s="256"/>
      <c r="F96" s="256"/>
      <c r="G96" s="256"/>
      <c r="H96" s="256"/>
      <c r="I96" s="95"/>
      <c r="J96" s="256" t="s">
        <v>87</v>
      </c>
      <c r="K96" s="256"/>
      <c r="L96" s="256"/>
      <c r="M96" s="256"/>
      <c r="N96" s="256"/>
      <c r="O96" s="256"/>
      <c r="P96" s="256"/>
      <c r="Q96" s="256"/>
      <c r="R96" s="256"/>
      <c r="S96" s="256"/>
      <c r="T96" s="256"/>
      <c r="U96" s="256"/>
      <c r="V96" s="256"/>
      <c r="W96" s="256"/>
      <c r="X96" s="256"/>
      <c r="Y96" s="256"/>
      <c r="Z96" s="256"/>
      <c r="AA96" s="256"/>
      <c r="AB96" s="256"/>
      <c r="AC96" s="256"/>
      <c r="AD96" s="256"/>
      <c r="AE96" s="256"/>
      <c r="AF96" s="256"/>
      <c r="AG96" s="257">
        <f>'SO 02 - žst. Zbraslavice'!J30</f>
        <v>0</v>
      </c>
      <c r="AH96" s="258"/>
      <c r="AI96" s="258"/>
      <c r="AJ96" s="258"/>
      <c r="AK96" s="258"/>
      <c r="AL96" s="258"/>
      <c r="AM96" s="258"/>
      <c r="AN96" s="257">
        <f t="shared" si="0"/>
        <v>0</v>
      </c>
      <c r="AO96" s="258"/>
      <c r="AP96" s="258"/>
      <c r="AQ96" s="96" t="s">
        <v>82</v>
      </c>
      <c r="AR96" s="97"/>
      <c r="AS96" s="98">
        <v>0</v>
      </c>
      <c r="AT96" s="99">
        <f t="shared" si="1"/>
        <v>0</v>
      </c>
      <c r="AU96" s="100">
        <f>'SO 02 - žst. Zbraslavice'!P120</f>
        <v>0</v>
      </c>
      <c r="AV96" s="99">
        <f>'SO 02 - žst. Zbraslavice'!J33</f>
        <v>0</v>
      </c>
      <c r="AW96" s="99">
        <f>'SO 02 - žst. Zbraslavice'!J34</f>
        <v>0</v>
      </c>
      <c r="AX96" s="99">
        <f>'SO 02 - žst. Zbraslavice'!J35</f>
        <v>0</v>
      </c>
      <c r="AY96" s="99">
        <f>'SO 02 - žst. Zbraslavice'!J36</f>
        <v>0</v>
      </c>
      <c r="AZ96" s="99">
        <f>'SO 02 - žst. Zbraslavice'!F33</f>
        <v>0</v>
      </c>
      <c r="BA96" s="99">
        <f>'SO 02 - žst. Zbraslavice'!F34</f>
        <v>0</v>
      </c>
      <c r="BB96" s="99">
        <f>'SO 02 - žst. Zbraslavice'!F35</f>
        <v>0</v>
      </c>
      <c r="BC96" s="99">
        <f>'SO 02 - žst. Zbraslavice'!F36</f>
        <v>0</v>
      </c>
      <c r="BD96" s="101">
        <f>'SO 02 - žst. Zbraslavice'!F37</f>
        <v>0</v>
      </c>
      <c r="BT96" s="102" t="s">
        <v>83</v>
      </c>
      <c r="BV96" s="102" t="s">
        <v>77</v>
      </c>
      <c r="BW96" s="102" t="s">
        <v>88</v>
      </c>
      <c r="BX96" s="102" t="s">
        <v>5</v>
      </c>
      <c r="CL96" s="102" t="s">
        <v>1</v>
      </c>
      <c r="CM96" s="102" t="s">
        <v>85</v>
      </c>
    </row>
    <row r="97" spans="1:91" s="7" customFormat="1" ht="16.5" customHeight="1">
      <c r="A97" s="92" t="s">
        <v>79</v>
      </c>
      <c r="B97" s="93"/>
      <c r="C97" s="94"/>
      <c r="D97" s="256" t="s">
        <v>89</v>
      </c>
      <c r="E97" s="256"/>
      <c r="F97" s="256"/>
      <c r="G97" s="256"/>
      <c r="H97" s="256"/>
      <c r="I97" s="95"/>
      <c r="J97" s="256" t="s">
        <v>90</v>
      </c>
      <c r="K97" s="256"/>
      <c r="L97" s="256"/>
      <c r="M97" s="256"/>
      <c r="N97" s="256"/>
      <c r="O97" s="256"/>
      <c r="P97" s="256"/>
      <c r="Q97" s="256"/>
      <c r="R97" s="256"/>
      <c r="S97" s="256"/>
      <c r="T97" s="256"/>
      <c r="U97" s="256"/>
      <c r="V97" s="256"/>
      <c r="W97" s="256"/>
      <c r="X97" s="256"/>
      <c r="Y97" s="256"/>
      <c r="Z97" s="256"/>
      <c r="AA97" s="256"/>
      <c r="AB97" s="256"/>
      <c r="AC97" s="256"/>
      <c r="AD97" s="256"/>
      <c r="AE97" s="256"/>
      <c r="AF97" s="256"/>
      <c r="AG97" s="257">
        <f>'SO 03 - Zbraslavice - Žel...'!J30</f>
        <v>0</v>
      </c>
      <c r="AH97" s="258"/>
      <c r="AI97" s="258"/>
      <c r="AJ97" s="258"/>
      <c r="AK97" s="258"/>
      <c r="AL97" s="258"/>
      <c r="AM97" s="258"/>
      <c r="AN97" s="257">
        <f t="shared" si="0"/>
        <v>0</v>
      </c>
      <c r="AO97" s="258"/>
      <c r="AP97" s="258"/>
      <c r="AQ97" s="96" t="s">
        <v>82</v>
      </c>
      <c r="AR97" s="97"/>
      <c r="AS97" s="98">
        <v>0</v>
      </c>
      <c r="AT97" s="99">
        <f t="shared" si="1"/>
        <v>0</v>
      </c>
      <c r="AU97" s="100">
        <f>'SO 03 - Zbraslavice - Žel...'!P120</f>
        <v>0</v>
      </c>
      <c r="AV97" s="99">
        <f>'SO 03 - Zbraslavice - Žel...'!J33</f>
        <v>0</v>
      </c>
      <c r="AW97" s="99">
        <f>'SO 03 - Zbraslavice - Žel...'!J34</f>
        <v>0</v>
      </c>
      <c r="AX97" s="99">
        <f>'SO 03 - Zbraslavice - Žel...'!J35</f>
        <v>0</v>
      </c>
      <c r="AY97" s="99">
        <f>'SO 03 - Zbraslavice - Žel...'!J36</f>
        <v>0</v>
      </c>
      <c r="AZ97" s="99">
        <f>'SO 03 - Zbraslavice - Žel...'!F33</f>
        <v>0</v>
      </c>
      <c r="BA97" s="99">
        <f>'SO 03 - Zbraslavice - Žel...'!F34</f>
        <v>0</v>
      </c>
      <c r="BB97" s="99">
        <f>'SO 03 - Zbraslavice - Žel...'!F35</f>
        <v>0</v>
      </c>
      <c r="BC97" s="99">
        <f>'SO 03 - Zbraslavice - Žel...'!F36</f>
        <v>0</v>
      </c>
      <c r="BD97" s="101">
        <f>'SO 03 - Zbraslavice - Žel...'!F37</f>
        <v>0</v>
      </c>
      <c r="BT97" s="102" t="s">
        <v>83</v>
      </c>
      <c r="BV97" s="102" t="s">
        <v>77</v>
      </c>
      <c r="BW97" s="102" t="s">
        <v>91</v>
      </c>
      <c r="BX97" s="102" t="s">
        <v>5</v>
      </c>
      <c r="CL97" s="102" t="s">
        <v>1</v>
      </c>
      <c r="CM97" s="102" t="s">
        <v>85</v>
      </c>
    </row>
    <row r="98" spans="1:91" s="7" customFormat="1" ht="16.5" customHeight="1">
      <c r="A98" s="92" t="s">
        <v>79</v>
      </c>
      <c r="B98" s="93"/>
      <c r="C98" s="94"/>
      <c r="D98" s="256" t="s">
        <v>92</v>
      </c>
      <c r="E98" s="256"/>
      <c r="F98" s="256"/>
      <c r="G98" s="256"/>
      <c r="H98" s="256"/>
      <c r="I98" s="95"/>
      <c r="J98" s="256" t="s">
        <v>93</v>
      </c>
      <c r="K98" s="256"/>
      <c r="L98" s="256"/>
      <c r="M98" s="256"/>
      <c r="N98" s="256"/>
      <c r="O98" s="256"/>
      <c r="P98" s="256"/>
      <c r="Q98" s="256"/>
      <c r="R98" s="256"/>
      <c r="S98" s="256"/>
      <c r="T98" s="256"/>
      <c r="U98" s="256"/>
      <c r="V98" s="256"/>
      <c r="W98" s="256"/>
      <c r="X98" s="256"/>
      <c r="Y98" s="256"/>
      <c r="Z98" s="256"/>
      <c r="AA98" s="256"/>
      <c r="AB98" s="256"/>
      <c r="AC98" s="256"/>
      <c r="AD98" s="256"/>
      <c r="AE98" s="256"/>
      <c r="AF98" s="256"/>
      <c r="AG98" s="257">
        <f>'SO 04 - Přeprava mechanizace'!J30</f>
        <v>0</v>
      </c>
      <c r="AH98" s="258"/>
      <c r="AI98" s="258"/>
      <c r="AJ98" s="258"/>
      <c r="AK98" s="258"/>
      <c r="AL98" s="258"/>
      <c r="AM98" s="258"/>
      <c r="AN98" s="257">
        <f t="shared" si="0"/>
        <v>0</v>
      </c>
      <c r="AO98" s="258"/>
      <c r="AP98" s="258"/>
      <c r="AQ98" s="96" t="s">
        <v>82</v>
      </c>
      <c r="AR98" s="97"/>
      <c r="AS98" s="98">
        <v>0</v>
      </c>
      <c r="AT98" s="99">
        <f t="shared" si="1"/>
        <v>0</v>
      </c>
      <c r="AU98" s="100">
        <f>'SO 04 - Přeprava mechanizace'!P117</f>
        <v>0</v>
      </c>
      <c r="AV98" s="99">
        <f>'SO 04 - Přeprava mechanizace'!J33</f>
        <v>0</v>
      </c>
      <c r="AW98" s="99">
        <f>'SO 04 - Přeprava mechanizace'!J34</f>
        <v>0</v>
      </c>
      <c r="AX98" s="99">
        <f>'SO 04 - Přeprava mechanizace'!J35</f>
        <v>0</v>
      </c>
      <c r="AY98" s="99">
        <f>'SO 04 - Přeprava mechanizace'!J36</f>
        <v>0</v>
      </c>
      <c r="AZ98" s="99">
        <f>'SO 04 - Přeprava mechanizace'!F33</f>
        <v>0</v>
      </c>
      <c r="BA98" s="99">
        <f>'SO 04 - Přeprava mechanizace'!F34</f>
        <v>0</v>
      </c>
      <c r="BB98" s="99">
        <f>'SO 04 - Přeprava mechanizace'!F35</f>
        <v>0</v>
      </c>
      <c r="BC98" s="99">
        <f>'SO 04 - Přeprava mechanizace'!F36</f>
        <v>0</v>
      </c>
      <c r="BD98" s="101">
        <f>'SO 04 - Přeprava mechanizace'!F37</f>
        <v>0</v>
      </c>
      <c r="BT98" s="102" t="s">
        <v>83</v>
      </c>
      <c r="BV98" s="102" t="s">
        <v>77</v>
      </c>
      <c r="BW98" s="102" t="s">
        <v>94</v>
      </c>
      <c r="BX98" s="102" t="s">
        <v>5</v>
      </c>
      <c r="CL98" s="102" t="s">
        <v>1</v>
      </c>
      <c r="CM98" s="102" t="s">
        <v>85</v>
      </c>
    </row>
    <row r="99" spans="1:91" s="7" customFormat="1" ht="16.5" customHeight="1">
      <c r="A99" s="92" t="s">
        <v>79</v>
      </c>
      <c r="B99" s="93"/>
      <c r="C99" s="94"/>
      <c r="D99" s="256" t="s">
        <v>95</v>
      </c>
      <c r="E99" s="256"/>
      <c r="F99" s="256"/>
      <c r="G99" s="256"/>
      <c r="H99" s="256"/>
      <c r="I99" s="95"/>
      <c r="J99" s="256" t="s">
        <v>96</v>
      </c>
      <c r="K99" s="256"/>
      <c r="L99" s="256"/>
      <c r="M99" s="256"/>
      <c r="N99" s="256"/>
      <c r="O99" s="256"/>
      <c r="P99" s="256"/>
      <c r="Q99" s="256"/>
      <c r="R99" s="256"/>
      <c r="S99" s="256"/>
      <c r="T99" s="256"/>
      <c r="U99" s="256"/>
      <c r="V99" s="256"/>
      <c r="W99" s="256"/>
      <c r="X99" s="256"/>
      <c r="Y99" s="256"/>
      <c r="Z99" s="256"/>
      <c r="AA99" s="256"/>
      <c r="AB99" s="256"/>
      <c r="AC99" s="256"/>
      <c r="AD99" s="256"/>
      <c r="AE99" s="256"/>
      <c r="AF99" s="256"/>
      <c r="AG99" s="257">
        <f>'SO 05 - VON'!J30</f>
        <v>0</v>
      </c>
      <c r="AH99" s="258"/>
      <c r="AI99" s="258"/>
      <c r="AJ99" s="258"/>
      <c r="AK99" s="258"/>
      <c r="AL99" s="258"/>
      <c r="AM99" s="258"/>
      <c r="AN99" s="257">
        <f t="shared" si="0"/>
        <v>0</v>
      </c>
      <c r="AO99" s="258"/>
      <c r="AP99" s="258"/>
      <c r="AQ99" s="96" t="s">
        <v>82</v>
      </c>
      <c r="AR99" s="97"/>
      <c r="AS99" s="103">
        <v>0</v>
      </c>
      <c r="AT99" s="104">
        <f t="shared" si="1"/>
        <v>0</v>
      </c>
      <c r="AU99" s="105">
        <f>'SO 05 - VON'!P120</f>
        <v>0</v>
      </c>
      <c r="AV99" s="104">
        <f>'SO 05 - VON'!J33</f>
        <v>0</v>
      </c>
      <c r="AW99" s="104">
        <f>'SO 05 - VON'!J34</f>
        <v>0</v>
      </c>
      <c r="AX99" s="104">
        <f>'SO 05 - VON'!J35</f>
        <v>0</v>
      </c>
      <c r="AY99" s="104">
        <f>'SO 05 - VON'!J36</f>
        <v>0</v>
      </c>
      <c r="AZ99" s="104">
        <f>'SO 05 - VON'!F33</f>
        <v>0</v>
      </c>
      <c r="BA99" s="104">
        <f>'SO 05 - VON'!F34</f>
        <v>0</v>
      </c>
      <c r="BB99" s="104">
        <f>'SO 05 - VON'!F35</f>
        <v>0</v>
      </c>
      <c r="BC99" s="104">
        <f>'SO 05 - VON'!F36</f>
        <v>0</v>
      </c>
      <c r="BD99" s="106">
        <f>'SO 05 - VON'!F37</f>
        <v>0</v>
      </c>
      <c r="BT99" s="102" t="s">
        <v>83</v>
      </c>
      <c r="BV99" s="102" t="s">
        <v>77</v>
      </c>
      <c r="BW99" s="102" t="s">
        <v>97</v>
      </c>
      <c r="BX99" s="102" t="s">
        <v>5</v>
      </c>
      <c r="CL99" s="102" t="s">
        <v>1</v>
      </c>
      <c r="CM99" s="102" t="s">
        <v>85</v>
      </c>
    </row>
    <row r="100" spans="1:91" s="2" customFormat="1" ht="30" customHeight="1">
      <c r="A100" s="33"/>
      <c r="B100" s="34"/>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8"/>
      <c r="AS100" s="33"/>
      <c r="AT100" s="33"/>
      <c r="AU100" s="33"/>
      <c r="AV100" s="33"/>
      <c r="AW100" s="33"/>
      <c r="AX100" s="33"/>
      <c r="AY100" s="33"/>
      <c r="AZ100" s="33"/>
      <c r="BA100" s="33"/>
      <c r="BB100" s="33"/>
      <c r="BC100" s="33"/>
      <c r="BD100" s="33"/>
      <c r="BE100" s="33"/>
    </row>
    <row r="101" spans="1:91" s="2" customFormat="1" ht="6.95" customHeight="1">
      <c r="A101" s="33"/>
      <c r="B101" s="53"/>
      <c r="C101" s="54"/>
      <c r="D101" s="54"/>
      <c r="E101" s="54"/>
      <c r="F101" s="54"/>
      <c r="G101" s="54"/>
      <c r="H101" s="54"/>
      <c r="I101" s="54"/>
      <c r="J101" s="54"/>
      <c r="K101" s="54"/>
      <c r="L101" s="54"/>
      <c r="M101" s="54"/>
      <c r="N101" s="54"/>
      <c r="O101" s="54"/>
      <c r="P101" s="54"/>
      <c r="Q101" s="54"/>
      <c r="R101" s="54"/>
      <c r="S101" s="54"/>
      <c r="T101" s="54"/>
      <c r="U101" s="54"/>
      <c r="V101" s="54"/>
      <c r="W101" s="54"/>
      <c r="X101" s="54"/>
      <c r="Y101" s="54"/>
      <c r="Z101" s="54"/>
      <c r="AA101" s="54"/>
      <c r="AB101" s="54"/>
      <c r="AC101" s="54"/>
      <c r="AD101" s="54"/>
      <c r="AE101" s="54"/>
      <c r="AF101" s="54"/>
      <c r="AG101" s="54"/>
      <c r="AH101" s="54"/>
      <c r="AI101" s="54"/>
      <c r="AJ101" s="54"/>
      <c r="AK101" s="54"/>
      <c r="AL101" s="54"/>
      <c r="AM101" s="54"/>
      <c r="AN101" s="54"/>
      <c r="AO101" s="54"/>
      <c r="AP101" s="54"/>
      <c r="AQ101" s="54"/>
      <c r="AR101" s="38"/>
      <c r="AS101" s="33"/>
      <c r="AT101" s="33"/>
      <c r="AU101" s="33"/>
      <c r="AV101" s="33"/>
      <c r="AW101" s="33"/>
      <c r="AX101" s="33"/>
      <c r="AY101" s="33"/>
      <c r="AZ101" s="33"/>
      <c r="BA101" s="33"/>
      <c r="BB101" s="33"/>
      <c r="BC101" s="33"/>
      <c r="BD101" s="33"/>
      <c r="BE101" s="33"/>
    </row>
  </sheetData>
  <sheetProtection algorithmName="SHA-512" hashValue="FEOniep0ex8EDawsNZQNl2LLOWkYeHzZK70kL8CTd3G4xl99SPfVwE3a2Z8wNU+yEc/PyxISSjnbIEQS14K9hw==" saltValue="0doFYvmepkzg0x4nVXY8RxPcQwhiDZz4rzF0+zqfG2FcXyml+LWm55ApQJRBMsa972xTZ37h0HNDof294AEcsQ=="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J85"/>
    <mergeCell ref="AM87:AN87"/>
    <mergeCell ref="AM89:AP89"/>
    <mergeCell ref="AS89:AT91"/>
    <mergeCell ref="AM90:AP90"/>
  </mergeCells>
  <hyperlinks>
    <hyperlink ref="A95" location="'SO 01 - Červené Janovice ...'!C2" display="/"/>
    <hyperlink ref="A96" location="'SO 02 - žst. Zbraslavice'!C2" display="/"/>
    <hyperlink ref="A97" location="'SO 03 - Zbraslavice - Žel...'!C2" display="/"/>
    <hyperlink ref="A98" location="'SO 04 - Přeprava mechanizace'!C2" display="/"/>
    <hyperlink ref="A99" location="'SO 05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45"/>
  <sheetViews>
    <sheetView showGridLines="0" topLeftCell="A102" workbookViewId="0">
      <selection activeCell="I122" sqref="I122:I23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100</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ROUND((SUM(BE120:BE844)),  2)</f>
        <v>0</v>
      </c>
      <c r="G33" s="33"/>
      <c r="H33" s="33"/>
      <c r="I33" s="123">
        <v>0.21</v>
      </c>
      <c r="J33" s="122">
        <f>ROUND(((SUM(BE120:BE844))*I33),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ROUND((SUM(BF120:BF844)),  2)</f>
        <v>0</v>
      </c>
      <c r="G34" s="33"/>
      <c r="H34" s="33"/>
      <c r="I34" s="123">
        <v>0.15</v>
      </c>
      <c r="J34" s="122">
        <f>ROUND(((SUM(BF120:BF844))*I34),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ROUND((SUM(BG120:BG844)),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ROUND((SUM(BH120:BH844)),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ROUND((SUM(BI120:BI844)),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01 - Červené Janovice - Zbraslavice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106</v>
      </c>
      <c r="E97" s="149"/>
      <c r="F97" s="149"/>
      <c r="G97" s="149"/>
      <c r="H97" s="149"/>
      <c r="I97" s="149"/>
      <c r="J97" s="150">
        <f>J121</f>
        <v>0</v>
      </c>
      <c r="K97" s="147"/>
      <c r="L97" s="151"/>
    </row>
    <row r="98" spans="1:31" s="9" customFormat="1" ht="24.95" customHeight="1">
      <c r="B98" s="146"/>
      <c r="C98" s="147"/>
      <c r="D98" s="148" t="s">
        <v>107</v>
      </c>
      <c r="E98" s="149"/>
      <c r="F98" s="149"/>
      <c r="G98" s="149"/>
      <c r="H98" s="149"/>
      <c r="I98" s="149"/>
      <c r="J98" s="150">
        <f>J242</f>
        <v>0</v>
      </c>
      <c r="K98" s="147"/>
      <c r="L98" s="151"/>
    </row>
    <row r="99" spans="1:31" s="9" customFormat="1" ht="24.95" customHeight="1">
      <c r="B99" s="146"/>
      <c r="C99" s="147"/>
      <c r="D99" s="148" t="s">
        <v>108</v>
      </c>
      <c r="E99" s="149"/>
      <c r="F99" s="149"/>
      <c r="G99" s="149"/>
      <c r="H99" s="149"/>
      <c r="I99" s="149"/>
      <c r="J99" s="150">
        <f>J456</f>
        <v>0</v>
      </c>
      <c r="K99" s="147"/>
      <c r="L99" s="151"/>
    </row>
    <row r="100" spans="1:31" s="9" customFormat="1" ht="24.95" customHeight="1">
      <c r="B100" s="146"/>
      <c r="C100" s="147"/>
      <c r="D100" s="148" t="s">
        <v>109</v>
      </c>
      <c r="E100" s="149"/>
      <c r="F100" s="149"/>
      <c r="G100" s="149"/>
      <c r="H100" s="149"/>
      <c r="I100" s="149"/>
      <c r="J100" s="150">
        <f>J806</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110</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Oprava trati v úseku Zruč nad Sázavou - Červené Janovice</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99</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01 - Červené Janovice - Zbraslavice</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30. 11. 2022</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Hospodková Marcela</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111</v>
      </c>
      <c r="D119" s="155" t="s">
        <v>60</v>
      </c>
      <c r="E119" s="155" t="s">
        <v>56</v>
      </c>
      <c r="F119" s="155" t="s">
        <v>57</v>
      </c>
      <c r="G119" s="155" t="s">
        <v>112</v>
      </c>
      <c r="H119" s="155" t="s">
        <v>113</v>
      </c>
      <c r="I119" s="155" t="s">
        <v>114</v>
      </c>
      <c r="J119" s="155" t="s">
        <v>103</v>
      </c>
      <c r="K119" s="156" t="s">
        <v>115</v>
      </c>
      <c r="L119" s="157"/>
      <c r="M119" s="74" t="s">
        <v>1</v>
      </c>
      <c r="N119" s="75" t="s">
        <v>39</v>
      </c>
      <c r="O119" s="75" t="s">
        <v>116</v>
      </c>
      <c r="P119" s="75" t="s">
        <v>117</v>
      </c>
      <c r="Q119" s="75" t="s">
        <v>118</v>
      </c>
      <c r="R119" s="75" t="s">
        <v>119</v>
      </c>
      <c r="S119" s="75" t="s">
        <v>120</v>
      </c>
      <c r="T119" s="76" t="s">
        <v>121</v>
      </c>
      <c r="U119" s="152"/>
      <c r="V119" s="152"/>
      <c r="W119" s="152"/>
      <c r="X119" s="152"/>
      <c r="Y119" s="152"/>
      <c r="Z119" s="152"/>
      <c r="AA119" s="152"/>
      <c r="AB119" s="152"/>
      <c r="AC119" s="152"/>
      <c r="AD119" s="152"/>
      <c r="AE119" s="152"/>
    </row>
    <row r="120" spans="1:65" s="2" customFormat="1" ht="22.9" customHeight="1">
      <c r="A120" s="33"/>
      <c r="B120" s="34"/>
      <c r="C120" s="81" t="s">
        <v>122</v>
      </c>
      <c r="D120" s="35"/>
      <c r="E120" s="35"/>
      <c r="F120" s="35"/>
      <c r="G120" s="35"/>
      <c r="H120" s="35"/>
      <c r="I120" s="35"/>
      <c r="J120" s="158">
        <f>BK120</f>
        <v>0</v>
      </c>
      <c r="K120" s="35"/>
      <c r="L120" s="38"/>
      <c r="M120" s="77"/>
      <c r="N120" s="159"/>
      <c r="O120" s="78"/>
      <c r="P120" s="160">
        <f>P121+P242+P456+P806</f>
        <v>0</v>
      </c>
      <c r="Q120" s="78"/>
      <c r="R120" s="160">
        <f>R121+R242+R456+R806</f>
        <v>10352.036930000002</v>
      </c>
      <c r="S120" s="78"/>
      <c r="T120" s="161">
        <f>T121+T242+T456+T806</f>
        <v>0</v>
      </c>
      <c r="U120" s="33"/>
      <c r="V120" s="33"/>
      <c r="W120" s="33"/>
      <c r="X120" s="33"/>
      <c r="Y120" s="33"/>
      <c r="Z120" s="33"/>
      <c r="AA120" s="33"/>
      <c r="AB120" s="33"/>
      <c r="AC120" s="33"/>
      <c r="AD120" s="33"/>
      <c r="AE120" s="33"/>
      <c r="AT120" s="16" t="s">
        <v>74</v>
      </c>
      <c r="AU120" s="16" t="s">
        <v>105</v>
      </c>
      <c r="BK120" s="162">
        <f>BK121+BK242+BK456+BK806</f>
        <v>0</v>
      </c>
    </row>
    <row r="121" spans="1:65" s="11" customFormat="1" ht="25.9" customHeight="1">
      <c r="B121" s="163"/>
      <c r="C121" s="164"/>
      <c r="D121" s="165" t="s">
        <v>74</v>
      </c>
      <c r="E121" s="166" t="s">
        <v>123</v>
      </c>
      <c r="F121" s="166" t="s">
        <v>124</v>
      </c>
      <c r="G121" s="164"/>
      <c r="H121" s="164"/>
      <c r="I121" s="167"/>
      <c r="J121" s="168">
        <f>BK121</f>
        <v>0</v>
      </c>
      <c r="K121" s="164"/>
      <c r="L121" s="169"/>
      <c r="M121" s="170"/>
      <c r="N121" s="171"/>
      <c r="O121" s="171"/>
      <c r="P121" s="172">
        <f>SUM(P122:P241)</f>
        <v>0</v>
      </c>
      <c r="Q121" s="171"/>
      <c r="R121" s="172">
        <f>SUM(R122:R241)</f>
        <v>2445.104800000001</v>
      </c>
      <c r="S121" s="171"/>
      <c r="T121" s="173">
        <f>SUM(T122:T241)</f>
        <v>0</v>
      </c>
      <c r="AR121" s="174" t="s">
        <v>125</v>
      </c>
      <c r="AT121" s="175" t="s">
        <v>74</v>
      </c>
      <c r="AU121" s="175" t="s">
        <v>75</v>
      </c>
      <c r="AY121" s="174" t="s">
        <v>126</v>
      </c>
      <c r="BK121" s="176">
        <f>SUM(BK122:BK241)</f>
        <v>0</v>
      </c>
    </row>
    <row r="122" spans="1:65" s="2" customFormat="1" ht="16.5" customHeight="1">
      <c r="A122" s="33"/>
      <c r="B122" s="34"/>
      <c r="C122" s="177" t="s">
        <v>83</v>
      </c>
      <c r="D122" s="177" t="s">
        <v>127</v>
      </c>
      <c r="E122" s="178" t="s">
        <v>128</v>
      </c>
      <c r="F122" s="179" t="s">
        <v>129</v>
      </c>
      <c r="G122" s="180" t="s">
        <v>130</v>
      </c>
      <c r="H122" s="181">
        <v>7920</v>
      </c>
      <c r="I122" s="291"/>
      <c r="J122" s="183">
        <f>ROUND(I122*H122,2)</f>
        <v>0</v>
      </c>
      <c r="K122" s="179" t="s">
        <v>131</v>
      </c>
      <c r="L122" s="184"/>
      <c r="M122" s="185" t="s">
        <v>1</v>
      </c>
      <c r="N122" s="186" t="s">
        <v>40</v>
      </c>
      <c r="O122" s="70"/>
      <c r="P122" s="187">
        <f>O122*H122</f>
        <v>0</v>
      </c>
      <c r="Q122" s="187">
        <v>0.06</v>
      </c>
      <c r="R122" s="187">
        <f>Q122*H122</f>
        <v>475.2</v>
      </c>
      <c r="S122" s="187">
        <v>0</v>
      </c>
      <c r="T122" s="188">
        <f>S122*H122</f>
        <v>0</v>
      </c>
      <c r="U122" s="33"/>
      <c r="V122" s="33"/>
      <c r="W122" s="33"/>
      <c r="X122" s="33"/>
      <c r="Y122" s="33"/>
      <c r="Z122" s="33"/>
      <c r="AA122" s="33"/>
      <c r="AB122" s="33"/>
      <c r="AC122" s="33"/>
      <c r="AD122" s="33"/>
      <c r="AE122" s="33"/>
      <c r="AR122" s="189" t="s">
        <v>132</v>
      </c>
      <c r="AT122" s="189" t="s">
        <v>127</v>
      </c>
      <c r="AU122" s="189" t="s">
        <v>83</v>
      </c>
      <c r="AY122" s="16" t="s">
        <v>126</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133</v>
      </c>
      <c r="BM122" s="189" t="s">
        <v>134</v>
      </c>
    </row>
    <row r="123" spans="1:65" s="2" customFormat="1" ht="11.25">
      <c r="A123" s="33"/>
      <c r="B123" s="34"/>
      <c r="C123" s="35"/>
      <c r="D123" s="191" t="s">
        <v>135</v>
      </c>
      <c r="E123" s="35"/>
      <c r="F123" s="192" t="s">
        <v>129</v>
      </c>
      <c r="G123" s="35"/>
      <c r="H123" s="35"/>
      <c r="I123" s="35"/>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135</v>
      </c>
      <c r="AU123" s="16" t="s">
        <v>83</v>
      </c>
    </row>
    <row r="124" spans="1:65" s="12" customFormat="1" ht="11.25">
      <c r="B124" s="196"/>
      <c r="C124" s="197"/>
      <c r="D124" s="191" t="s">
        <v>136</v>
      </c>
      <c r="E124" s="198" t="s">
        <v>1</v>
      </c>
      <c r="F124" s="199" t="s">
        <v>137</v>
      </c>
      <c r="G124" s="197"/>
      <c r="H124" s="200">
        <v>7920</v>
      </c>
      <c r="I124" s="197"/>
      <c r="J124" s="197"/>
      <c r="K124" s="197"/>
      <c r="L124" s="202"/>
      <c r="M124" s="203"/>
      <c r="N124" s="204"/>
      <c r="O124" s="204"/>
      <c r="P124" s="204"/>
      <c r="Q124" s="204"/>
      <c r="R124" s="204"/>
      <c r="S124" s="204"/>
      <c r="T124" s="205"/>
      <c r="AT124" s="206" t="s">
        <v>136</v>
      </c>
      <c r="AU124" s="206" t="s">
        <v>83</v>
      </c>
      <c r="AV124" s="12" t="s">
        <v>85</v>
      </c>
      <c r="AW124" s="12" t="s">
        <v>31</v>
      </c>
      <c r="AX124" s="12" t="s">
        <v>75</v>
      </c>
      <c r="AY124" s="206" t="s">
        <v>126</v>
      </c>
    </row>
    <row r="125" spans="1:65" s="13" customFormat="1" ht="11.25">
      <c r="B125" s="207"/>
      <c r="C125" s="208"/>
      <c r="D125" s="191" t="s">
        <v>136</v>
      </c>
      <c r="E125" s="209" t="s">
        <v>1</v>
      </c>
      <c r="F125" s="210" t="s">
        <v>138</v>
      </c>
      <c r="G125" s="208"/>
      <c r="H125" s="211">
        <v>7920</v>
      </c>
      <c r="I125" s="208"/>
      <c r="J125" s="208"/>
      <c r="K125" s="208"/>
      <c r="L125" s="213"/>
      <c r="M125" s="214"/>
      <c r="N125" s="215"/>
      <c r="O125" s="215"/>
      <c r="P125" s="215"/>
      <c r="Q125" s="215"/>
      <c r="R125" s="215"/>
      <c r="S125" s="215"/>
      <c r="T125" s="216"/>
      <c r="AT125" s="217" t="s">
        <v>136</v>
      </c>
      <c r="AU125" s="217" t="s">
        <v>83</v>
      </c>
      <c r="AV125" s="13" t="s">
        <v>133</v>
      </c>
      <c r="AW125" s="13" t="s">
        <v>31</v>
      </c>
      <c r="AX125" s="13" t="s">
        <v>83</v>
      </c>
      <c r="AY125" s="217" t="s">
        <v>126</v>
      </c>
    </row>
    <row r="126" spans="1:65" s="14" customFormat="1" ht="11.25">
      <c r="B126" s="218"/>
      <c r="C126" s="219"/>
      <c r="D126" s="191" t="s">
        <v>136</v>
      </c>
      <c r="E126" s="220" t="s">
        <v>1</v>
      </c>
      <c r="F126" s="221" t="s">
        <v>139</v>
      </c>
      <c r="G126" s="219"/>
      <c r="H126" s="220" t="s">
        <v>1</v>
      </c>
      <c r="I126" s="219"/>
      <c r="J126" s="219"/>
      <c r="K126" s="219"/>
      <c r="L126" s="223"/>
      <c r="M126" s="224"/>
      <c r="N126" s="225"/>
      <c r="O126" s="225"/>
      <c r="P126" s="225"/>
      <c r="Q126" s="225"/>
      <c r="R126" s="225"/>
      <c r="S126" s="225"/>
      <c r="T126" s="226"/>
      <c r="AT126" s="227" t="s">
        <v>136</v>
      </c>
      <c r="AU126" s="227" t="s">
        <v>83</v>
      </c>
      <c r="AV126" s="14" t="s">
        <v>83</v>
      </c>
      <c r="AW126" s="14" t="s">
        <v>31</v>
      </c>
      <c r="AX126" s="14" t="s">
        <v>75</v>
      </c>
      <c r="AY126" s="227" t="s">
        <v>126</v>
      </c>
    </row>
    <row r="127" spans="1:65" s="2" customFormat="1" ht="21.75" customHeight="1">
      <c r="A127" s="33"/>
      <c r="B127" s="34"/>
      <c r="C127" s="177" t="s">
        <v>85</v>
      </c>
      <c r="D127" s="177" t="s">
        <v>127</v>
      </c>
      <c r="E127" s="178" t="s">
        <v>140</v>
      </c>
      <c r="F127" s="179" t="s">
        <v>141</v>
      </c>
      <c r="G127" s="180" t="s">
        <v>142</v>
      </c>
      <c r="H127" s="181">
        <v>6007</v>
      </c>
      <c r="I127" s="291"/>
      <c r="J127" s="183">
        <f>ROUND(I127*H127,2)</f>
        <v>0</v>
      </c>
      <c r="K127" s="179" t="s">
        <v>131</v>
      </c>
      <c r="L127" s="184"/>
      <c r="M127" s="185" t="s">
        <v>1</v>
      </c>
      <c r="N127" s="186" t="s">
        <v>40</v>
      </c>
      <c r="O127" s="70"/>
      <c r="P127" s="187">
        <f>O127*H127</f>
        <v>0</v>
      </c>
      <c r="Q127" s="187">
        <v>0.32700000000000001</v>
      </c>
      <c r="R127" s="187">
        <f>Q127*H127</f>
        <v>1964.289</v>
      </c>
      <c r="S127" s="187">
        <v>0</v>
      </c>
      <c r="T127" s="188">
        <f>S127*H127</f>
        <v>0</v>
      </c>
      <c r="U127" s="33"/>
      <c r="V127" s="33"/>
      <c r="W127" s="33"/>
      <c r="X127" s="33"/>
      <c r="Y127" s="33"/>
      <c r="Z127" s="33"/>
      <c r="AA127" s="33"/>
      <c r="AB127" s="33"/>
      <c r="AC127" s="33"/>
      <c r="AD127" s="33"/>
      <c r="AE127" s="33"/>
      <c r="AR127" s="189" t="s">
        <v>132</v>
      </c>
      <c r="AT127" s="189" t="s">
        <v>127</v>
      </c>
      <c r="AU127" s="189" t="s">
        <v>83</v>
      </c>
      <c r="AY127" s="16" t="s">
        <v>126</v>
      </c>
      <c r="BE127" s="190">
        <f>IF(N127="základní",J127,0)</f>
        <v>0</v>
      </c>
      <c r="BF127" s="190">
        <f>IF(N127="snížená",J127,0)</f>
        <v>0</v>
      </c>
      <c r="BG127" s="190">
        <f>IF(N127="zákl. přenesená",J127,0)</f>
        <v>0</v>
      </c>
      <c r="BH127" s="190">
        <f>IF(N127="sníž. přenesená",J127,0)</f>
        <v>0</v>
      </c>
      <c r="BI127" s="190">
        <f>IF(N127="nulová",J127,0)</f>
        <v>0</v>
      </c>
      <c r="BJ127" s="16" t="s">
        <v>83</v>
      </c>
      <c r="BK127" s="190">
        <f>ROUND(I127*H127,2)</f>
        <v>0</v>
      </c>
      <c r="BL127" s="16" t="s">
        <v>133</v>
      </c>
      <c r="BM127" s="189" t="s">
        <v>143</v>
      </c>
    </row>
    <row r="128" spans="1:65" s="2" customFormat="1" ht="11.25">
      <c r="A128" s="33"/>
      <c r="B128" s="34"/>
      <c r="C128" s="35"/>
      <c r="D128" s="191" t="s">
        <v>135</v>
      </c>
      <c r="E128" s="35"/>
      <c r="F128" s="192" t="s">
        <v>141</v>
      </c>
      <c r="G128" s="35"/>
      <c r="H128" s="35"/>
      <c r="I128" s="35"/>
      <c r="J128" s="35"/>
      <c r="K128" s="35"/>
      <c r="L128" s="38"/>
      <c r="M128" s="194"/>
      <c r="N128" s="195"/>
      <c r="O128" s="70"/>
      <c r="P128" s="70"/>
      <c r="Q128" s="70"/>
      <c r="R128" s="70"/>
      <c r="S128" s="70"/>
      <c r="T128" s="71"/>
      <c r="U128" s="33"/>
      <c r="V128" s="33"/>
      <c r="W128" s="33"/>
      <c r="X128" s="33"/>
      <c r="Y128" s="33"/>
      <c r="Z128" s="33"/>
      <c r="AA128" s="33"/>
      <c r="AB128" s="33"/>
      <c r="AC128" s="33"/>
      <c r="AD128" s="33"/>
      <c r="AE128" s="33"/>
      <c r="AT128" s="16" t="s">
        <v>135</v>
      </c>
      <c r="AU128" s="16" t="s">
        <v>83</v>
      </c>
    </row>
    <row r="129" spans="1:65" s="12" customFormat="1" ht="11.25">
      <c r="B129" s="196"/>
      <c r="C129" s="197"/>
      <c r="D129" s="191" t="s">
        <v>136</v>
      </c>
      <c r="E129" s="198" t="s">
        <v>1</v>
      </c>
      <c r="F129" s="199" t="s">
        <v>144</v>
      </c>
      <c r="G129" s="197"/>
      <c r="H129" s="200">
        <v>6019.2</v>
      </c>
      <c r="I129" s="197"/>
      <c r="J129" s="197"/>
      <c r="K129" s="197"/>
      <c r="L129" s="202"/>
      <c r="M129" s="203"/>
      <c r="N129" s="204"/>
      <c r="O129" s="204"/>
      <c r="P129" s="204"/>
      <c r="Q129" s="204"/>
      <c r="R129" s="204"/>
      <c r="S129" s="204"/>
      <c r="T129" s="205"/>
      <c r="AT129" s="206" t="s">
        <v>136</v>
      </c>
      <c r="AU129" s="206" t="s">
        <v>83</v>
      </c>
      <c r="AV129" s="12" t="s">
        <v>85</v>
      </c>
      <c r="AW129" s="12" t="s">
        <v>31</v>
      </c>
      <c r="AX129" s="12" t="s">
        <v>75</v>
      </c>
      <c r="AY129" s="206" t="s">
        <v>126</v>
      </c>
    </row>
    <row r="130" spans="1:65" s="12" customFormat="1" ht="11.25">
      <c r="B130" s="196"/>
      <c r="C130" s="197"/>
      <c r="D130" s="191" t="s">
        <v>136</v>
      </c>
      <c r="E130" s="198" t="s">
        <v>1</v>
      </c>
      <c r="F130" s="199" t="s">
        <v>145</v>
      </c>
      <c r="G130" s="197"/>
      <c r="H130" s="200">
        <v>0.8</v>
      </c>
      <c r="I130" s="197"/>
      <c r="J130" s="197"/>
      <c r="K130" s="197"/>
      <c r="L130" s="202"/>
      <c r="M130" s="203"/>
      <c r="N130" s="204"/>
      <c r="O130" s="204"/>
      <c r="P130" s="204"/>
      <c r="Q130" s="204"/>
      <c r="R130" s="204"/>
      <c r="S130" s="204"/>
      <c r="T130" s="205"/>
      <c r="AT130" s="206" t="s">
        <v>136</v>
      </c>
      <c r="AU130" s="206" t="s">
        <v>83</v>
      </c>
      <c r="AV130" s="12" t="s">
        <v>85</v>
      </c>
      <c r="AW130" s="12" t="s">
        <v>31</v>
      </c>
      <c r="AX130" s="12" t="s">
        <v>75</v>
      </c>
      <c r="AY130" s="206" t="s">
        <v>126</v>
      </c>
    </row>
    <row r="131" spans="1:65" s="14" customFormat="1" ht="11.25">
      <c r="B131" s="218"/>
      <c r="C131" s="219"/>
      <c r="D131" s="191" t="s">
        <v>136</v>
      </c>
      <c r="E131" s="220" t="s">
        <v>1</v>
      </c>
      <c r="F131" s="221" t="s">
        <v>146</v>
      </c>
      <c r="G131" s="219"/>
      <c r="H131" s="220" t="s">
        <v>1</v>
      </c>
      <c r="I131" s="219"/>
      <c r="J131" s="219"/>
      <c r="K131" s="219"/>
      <c r="L131" s="223"/>
      <c r="M131" s="224"/>
      <c r="N131" s="225"/>
      <c r="O131" s="225"/>
      <c r="P131" s="225"/>
      <c r="Q131" s="225"/>
      <c r="R131" s="225"/>
      <c r="S131" s="225"/>
      <c r="T131" s="226"/>
      <c r="AT131" s="227" t="s">
        <v>136</v>
      </c>
      <c r="AU131" s="227" t="s">
        <v>83</v>
      </c>
      <c r="AV131" s="14" t="s">
        <v>83</v>
      </c>
      <c r="AW131" s="14" t="s">
        <v>31</v>
      </c>
      <c r="AX131" s="14" t="s">
        <v>75</v>
      </c>
      <c r="AY131" s="227" t="s">
        <v>126</v>
      </c>
    </row>
    <row r="132" spans="1:65" s="12" customFormat="1" ht="11.25">
      <c r="B132" s="196"/>
      <c r="C132" s="197"/>
      <c r="D132" s="191" t="s">
        <v>136</v>
      </c>
      <c r="E132" s="198" t="s">
        <v>1</v>
      </c>
      <c r="F132" s="199" t="s">
        <v>147</v>
      </c>
      <c r="G132" s="197"/>
      <c r="H132" s="200">
        <v>-4</v>
      </c>
      <c r="I132" s="197"/>
      <c r="J132" s="197"/>
      <c r="K132" s="197"/>
      <c r="L132" s="202"/>
      <c r="M132" s="203"/>
      <c r="N132" s="204"/>
      <c r="O132" s="204"/>
      <c r="P132" s="204"/>
      <c r="Q132" s="204"/>
      <c r="R132" s="204"/>
      <c r="S132" s="204"/>
      <c r="T132" s="205"/>
      <c r="AT132" s="206" t="s">
        <v>136</v>
      </c>
      <c r="AU132" s="206" t="s">
        <v>83</v>
      </c>
      <c r="AV132" s="12" t="s">
        <v>85</v>
      </c>
      <c r="AW132" s="12" t="s">
        <v>31</v>
      </c>
      <c r="AX132" s="12" t="s">
        <v>75</v>
      </c>
      <c r="AY132" s="206" t="s">
        <v>126</v>
      </c>
    </row>
    <row r="133" spans="1:65" s="14" customFormat="1" ht="11.25">
      <c r="B133" s="218"/>
      <c r="C133" s="219"/>
      <c r="D133" s="191" t="s">
        <v>136</v>
      </c>
      <c r="E133" s="220" t="s">
        <v>1</v>
      </c>
      <c r="F133" s="221" t="s">
        <v>148</v>
      </c>
      <c r="G133" s="219"/>
      <c r="H133" s="220" t="s">
        <v>1</v>
      </c>
      <c r="I133" s="219"/>
      <c r="J133" s="219"/>
      <c r="K133" s="219"/>
      <c r="L133" s="223"/>
      <c r="M133" s="224"/>
      <c r="N133" s="225"/>
      <c r="O133" s="225"/>
      <c r="P133" s="225"/>
      <c r="Q133" s="225"/>
      <c r="R133" s="225"/>
      <c r="S133" s="225"/>
      <c r="T133" s="226"/>
      <c r="AT133" s="227" t="s">
        <v>136</v>
      </c>
      <c r="AU133" s="227" t="s">
        <v>83</v>
      </c>
      <c r="AV133" s="14" t="s">
        <v>83</v>
      </c>
      <c r="AW133" s="14" t="s">
        <v>31</v>
      </c>
      <c r="AX133" s="14" t="s">
        <v>75</v>
      </c>
      <c r="AY133" s="227" t="s">
        <v>126</v>
      </c>
    </row>
    <row r="134" spans="1:65" s="12" customFormat="1" ht="11.25">
      <c r="B134" s="196"/>
      <c r="C134" s="197"/>
      <c r="D134" s="191" t="s">
        <v>136</v>
      </c>
      <c r="E134" s="198" t="s">
        <v>1</v>
      </c>
      <c r="F134" s="199" t="s">
        <v>149</v>
      </c>
      <c r="G134" s="197"/>
      <c r="H134" s="200">
        <v>-9</v>
      </c>
      <c r="I134" s="197"/>
      <c r="J134" s="197"/>
      <c r="K134" s="197"/>
      <c r="L134" s="202"/>
      <c r="M134" s="203"/>
      <c r="N134" s="204"/>
      <c r="O134" s="204"/>
      <c r="P134" s="204"/>
      <c r="Q134" s="204"/>
      <c r="R134" s="204"/>
      <c r="S134" s="204"/>
      <c r="T134" s="205"/>
      <c r="AT134" s="206" t="s">
        <v>136</v>
      </c>
      <c r="AU134" s="206" t="s">
        <v>83</v>
      </c>
      <c r="AV134" s="12" t="s">
        <v>85</v>
      </c>
      <c r="AW134" s="12" t="s">
        <v>31</v>
      </c>
      <c r="AX134" s="12" t="s">
        <v>75</v>
      </c>
      <c r="AY134" s="206" t="s">
        <v>126</v>
      </c>
    </row>
    <row r="135" spans="1:65" s="13" customFormat="1" ht="11.25">
      <c r="B135" s="207"/>
      <c r="C135" s="208"/>
      <c r="D135" s="191" t="s">
        <v>136</v>
      </c>
      <c r="E135" s="209" t="s">
        <v>1</v>
      </c>
      <c r="F135" s="210" t="s">
        <v>138</v>
      </c>
      <c r="G135" s="208"/>
      <c r="H135" s="211">
        <v>6007</v>
      </c>
      <c r="I135" s="208"/>
      <c r="J135" s="208"/>
      <c r="K135" s="208"/>
      <c r="L135" s="213"/>
      <c r="M135" s="214"/>
      <c r="N135" s="215"/>
      <c r="O135" s="215"/>
      <c r="P135" s="215"/>
      <c r="Q135" s="215"/>
      <c r="R135" s="215"/>
      <c r="S135" s="215"/>
      <c r="T135" s="216"/>
      <c r="AT135" s="217" t="s">
        <v>136</v>
      </c>
      <c r="AU135" s="217" t="s">
        <v>83</v>
      </c>
      <c r="AV135" s="13" t="s">
        <v>133</v>
      </c>
      <c r="AW135" s="13" t="s">
        <v>31</v>
      </c>
      <c r="AX135" s="13" t="s">
        <v>83</v>
      </c>
      <c r="AY135" s="217" t="s">
        <v>126</v>
      </c>
    </row>
    <row r="136" spans="1:65" s="14" customFormat="1" ht="11.25">
      <c r="B136" s="218"/>
      <c r="C136" s="219"/>
      <c r="D136" s="191" t="s">
        <v>136</v>
      </c>
      <c r="E136" s="220" t="s">
        <v>1</v>
      </c>
      <c r="F136" s="221" t="s">
        <v>139</v>
      </c>
      <c r="G136" s="219"/>
      <c r="H136" s="220" t="s">
        <v>1</v>
      </c>
      <c r="I136" s="219"/>
      <c r="J136" s="219"/>
      <c r="K136" s="219"/>
      <c r="L136" s="223"/>
      <c r="M136" s="224"/>
      <c r="N136" s="225"/>
      <c r="O136" s="225"/>
      <c r="P136" s="225"/>
      <c r="Q136" s="225"/>
      <c r="R136" s="225"/>
      <c r="S136" s="225"/>
      <c r="T136" s="226"/>
      <c r="AT136" s="227" t="s">
        <v>136</v>
      </c>
      <c r="AU136" s="227" t="s">
        <v>83</v>
      </c>
      <c r="AV136" s="14" t="s">
        <v>83</v>
      </c>
      <c r="AW136" s="14" t="s">
        <v>31</v>
      </c>
      <c r="AX136" s="14" t="s">
        <v>75</v>
      </c>
      <c r="AY136" s="227" t="s">
        <v>126</v>
      </c>
    </row>
    <row r="137" spans="1:65" s="2" customFormat="1" ht="16.5" customHeight="1">
      <c r="A137" s="33"/>
      <c r="B137" s="34"/>
      <c r="C137" s="177" t="s">
        <v>125</v>
      </c>
      <c r="D137" s="177" t="s">
        <v>127</v>
      </c>
      <c r="E137" s="178" t="s">
        <v>150</v>
      </c>
      <c r="F137" s="179" t="s">
        <v>151</v>
      </c>
      <c r="G137" s="180" t="s">
        <v>130</v>
      </c>
      <c r="H137" s="181">
        <v>24</v>
      </c>
      <c r="I137" s="291"/>
      <c r="J137" s="183">
        <f>ROUND(I137*H137,2)</f>
        <v>0</v>
      </c>
      <c r="K137" s="179" t="s">
        <v>131</v>
      </c>
      <c r="L137" s="184"/>
      <c r="M137" s="185" t="s">
        <v>1</v>
      </c>
      <c r="N137" s="186" t="s">
        <v>40</v>
      </c>
      <c r="O137" s="70"/>
      <c r="P137" s="187">
        <f>O137*H137</f>
        <v>0</v>
      </c>
      <c r="Q137" s="187">
        <v>5.4850000000000003E-2</v>
      </c>
      <c r="R137" s="187">
        <f>Q137*H137</f>
        <v>1.3164</v>
      </c>
      <c r="S137" s="187">
        <v>0</v>
      </c>
      <c r="T137" s="188">
        <f>S137*H137</f>
        <v>0</v>
      </c>
      <c r="U137" s="33"/>
      <c r="V137" s="33"/>
      <c r="W137" s="33"/>
      <c r="X137" s="33"/>
      <c r="Y137" s="33"/>
      <c r="Z137" s="33"/>
      <c r="AA137" s="33"/>
      <c r="AB137" s="33"/>
      <c r="AC137" s="33"/>
      <c r="AD137" s="33"/>
      <c r="AE137" s="33"/>
      <c r="AR137" s="189" t="s">
        <v>132</v>
      </c>
      <c r="AT137" s="189" t="s">
        <v>127</v>
      </c>
      <c r="AU137" s="189" t="s">
        <v>83</v>
      </c>
      <c r="AY137" s="16" t="s">
        <v>126</v>
      </c>
      <c r="BE137" s="190">
        <f>IF(N137="základní",J137,0)</f>
        <v>0</v>
      </c>
      <c r="BF137" s="190">
        <f>IF(N137="snížená",J137,0)</f>
        <v>0</v>
      </c>
      <c r="BG137" s="190">
        <f>IF(N137="zákl. přenesená",J137,0)</f>
        <v>0</v>
      </c>
      <c r="BH137" s="190">
        <f>IF(N137="sníž. přenesená",J137,0)</f>
        <v>0</v>
      </c>
      <c r="BI137" s="190">
        <f>IF(N137="nulová",J137,0)</f>
        <v>0</v>
      </c>
      <c r="BJ137" s="16" t="s">
        <v>83</v>
      </c>
      <c r="BK137" s="190">
        <f>ROUND(I137*H137,2)</f>
        <v>0</v>
      </c>
      <c r="BL137" s="16" t="s">
        <v>133</v>
      </c>
      <c r="BM137" s="189" t="s">
        <v>152</v>
      </c>
    </row>
    <row r="138" spans="1:65" s="2" customFormat="1" ht="11.25">
      <c r="A138" s="33"/>
      <c r="B138" s="34"/>
      <c r="C138" s="35"/>
      <c r="D138" s="191" t="s">
        <v>135</v>
      </c>
      <c r="E138" s="35"/>
      <c r="F138" s="192" t="s">
        <v>151</v>
      </c>
      <c r="G138" s="35"/>
      <c r="H138" s="35"/>
      <c r="I138" s="35"/>
      <c r="J138" s="35"/>
      <c r="K138" s="35"/>
      <c r="L138" s="38"/>
      <c r="M138" s="194"/>
      <c r="N138" s="195"/>
      <c r="O138" s="70"/>
      <c r="P138" s="70"/>
      <c r="Q138" s="70"/>
      <c r="R138" s="70"/>
      <c r="S138" s="70"/>
      <c r="T138" s="71"/>
      <c r="U138" s="33"/>
      <c r="V138" s="33"/>
      <c r="W138" s="33"/>
      <c r="X138" s="33"/>
      <c r="Y138" s="33"/>
      <c r="Z138" s="33"/>
      <c r="AA138" s="33"/>
      <c r="AB138" s="33"/>
      <c r="AC138" s="33"/>
      <c r="AD138" s="33"/>
      <c r="AE138" s="33"/>
      <c r="AT138" s="16" t="s">
        <v>135</v>
      </c>
      <c r="AU138" s="16" t="s">
        <v>83</v>
      </c>
    </row>
    <row r="139" spans="1:65" s="12" customFormat="1" ht="11.25">
      <c r="B139" s="196"/>
      <c r="C139" s="197"/>
      <c r="D139" s="191" t="s">
        <v>136</v>
      </c>
      <c r="E139" s="198" t="s">
        <v>1</v>
      </c>
      <c r="F139" s="199" t="s">
        <v>153</v>
      </c>
      <c r="G139" s="197"/>
      <c r="H139" s="200">
        <v>24</v>
      </c>
      <c r="I139" s="197"/>
      <c r="J139" s="197"/>
      <c r="K139" s="197"/>
      <c r="L139" s="202"/>
      <c r="M139" s="203"/>
      <c r="N139" s="204"/>
      <c r="O139" s="204"/>
      <c r="P139" s="204"/>
      <c r="Q139" s="204"/>
      <c r="R139" s="204"/>
      <c r="S139" s="204"/>
      <c r="T139" s="205"/>
      <c r="AT139" s="206" t="s">
        <v>136</v>
      </c>
      <c r="AU139" s="206" t="s">
        <v>83</v>
      </c>
      <c r="AV139" s="12" t="s">
        <v>85</v>
      </c>
      <c r="AW139" s="12" t="s">
        <v>31</v>
      </c>
      <c r="AX139" s="12" t="s">
        <v>75</v>
      </c>
      <c r="AY139" s="206" t="s">
        <v>126</v>
      </c>
    </row>
    <row r="140" spans="1:65" s="13" customFormat="1" ht="11.25">
      <c r="B140" s="207"/>
      <c r="C140" s="208"/>
      <c r="D140" s="191" t="s">
        <v>136</v>
      </c>
      <c r="E140" s="209" t="s">
        <v>1</v>
      </c>
      <c r="F140" s="210" t="s">
        <v>138</v>
      </c>
      <c r="G140" s="208"/>
      <c r="H140" s="211">
        <v>24</v>
      </c>
      <c r="I140" s="208"/>
      <c r="J140" s="208"/>
      <c r="K140" s="208"/>
      <c r="L140" s="213"/>
      <c r="M140" s="214"/>
      <c r="N140" s="215"/>
      <c r="O140" s="215"/>
      <c r="P140" s="215"/>
      <c r="Q140" s="215"/>
      <c r="R140" s="215"/>
      <c r="S140" s="215"/>
      <c r="T140" s="216"/>
      <c r="AT140" s="217" t="s">
        <v>136</v>
      </c>
      <c r="AU140" s="217" t="s">
        <v>83</v>
      </c>
      <c r="AV140" s="13" t="s">
        <v>133</v>
      </c>
      <c r="AW140" s="13" t="s">
        <v>31</v>
      </c>
      <c r="AX140" s="13" t="s">
        <v>83</v>
      </c>
      <c r="AY140" s="217" t="s">
        <v>126</v>
      </c>
    </row>
    <row r="141" spans="1:65" s="14" customFormat="1" ht="11.25">
      <c r="B141" s="218"/>
      <c r="C141" s="219"/>
      <c r="D141" s="191" t="s">
        <v>136</v>
      </c>
      <c r="E141" s="220" t="s">
        <v>1</v>
      </c>
      <c r="F141" s="221" t="s">
        <v>139</v>
      </c>
      <c r="G141" s="219"/>
      <c r="H141" s="220" t="s">
        <v>1</v>
      </c>
      <c r="I141" s="219"/>
      <c r="J141" s="219"/>
      <c r="K141" s="219"/>
      <c r="L141" s="223"/>
      <c r="M141" s="224"/>
      <c r="N141" s="225"/>
      <c r="O141" s="225"/>
      <c r="P141" s="225"/>
      <c r="Q141" s="225"/>
      <c r="R141" s="225"/>
      <c r="S141" s="225"/>
      <c r="T141" s="226"/>
      <c r="AT141" s="227" t="s">
        <v>136</v>
      </c>
      <c r="AU141" s="227" t="s">
        <v>83</v>
      </c>
      <c r="AV141" s="14" t="s">
        <v>83</v>
      </c>
      <c r="AW141" s="14" t="s">
        <v>31</v>
      </c>
      <c r="AX141" s="14" t="s">
        <v>75</v>
      </c>
      <c r="AY141" s="227" t="s">
        <v>126</v>
      </c>
    </row>
    <row r="142" spans="1:65" s="2" customFormat="1" ht="16.5" customHeight="1">
      <c r="A142" s="33"/>
      <c r="B142" s="34"/>
      <c r="C142" s="177" t="s">
        <v>133</v>
      </c>
      <c r="D142" s="177" t="s">
        <v>127</v>
      </c>
      <c r="E142" s="178" t="s">
        <v>154</v>
      </c>
      <c r="F142" s="179" t="s">
        <v>155</v>
      </c>
      <c r="G142" s="180" t="s">
        <v>130</v>
      </c>
      <c r="H142" s="181">
        <v>24</v>
      </c>
      <c r="I142" s="291"/>
      <c r="J142" s="183">
        <f>ROUND(I142*H142,2)</f>
        <v>0</v>
      </c>
      <c r="K142" s="179" t="s">
        <v>131</v>
      </c>
      <c r="L142" s="184"/>
      <c r="M142" s="185" t="s">
        <v>1</v>
      </c>
      <c r="N142" s="186" t="s">
        <v>40</v>
      </c>
      <c r="O142" s="70"/>
      <c r="P142" s="187">
        <f>O142*H142</f>
        <v>0</v>
      </c>
      <c r="Q142" s="187">
        <v>5.4850000000000003E-2</v>
      </c>
      <c r="R142" s="187">
        <f>Q142*H142</f>
        <v>1.3164</v>
      </c>
      <c r="S142" s="187">
        <v>0</v>
      </c>
      <c r="T142" s="188">
        <f>S142*H142</f>
        <v>0</v>
      </c>
      <c r="U142" s="33"/>
      <c r="V142" s="33"/>
      <c r="W142" s="33"/>
      <c r="X142" s="33"/>
      <c r="Y142" s="33"/>
      <c r="Z142" s="33"/>
      <c r="AA142" s="33"/>
      <c r="AB142" s="33"/>
      <c r="AC142" s="33"/>
      <c r="AD142" s="33"/>
      <c r="AE142" s="33"/>
      <c r="AR142" s="189" t="s">
        <v>132</v>
      </c>
      <c r="AT142" s="189" t="s">
        <v>127</v>
      </c>
      <c r="AU142" s="189" t="s">
        <v>83</v>
      </c>
      <c r="AY142" s="16" t="s">
        <v>126</v>
      </c>
      <c r="BE142" s="190">
        <f>IF(N142="základní",J142,0)</f>
        <v>0</v>
      </c>
      <c r="BF142" s="190">
        <f>IF(N142="snížená",J142,0)</f>
        <v>0</v>
      </c>
      <c r="BG142" s="190">
        <f>IF(N142="zákl. přenesená",J142,0)</f>
        <v>0</v>
      </c>
      <c r="BH142" s="190">
        <f>IF(N142="sníž. přenesená",J142,0)</f>
        <v>0</v>
      </c>
      <c r="BI142" s="190">
        <f>IF(N142="nulová",J142,0)</f>
        <v>0</v>
      </c>
      <c r="BJ142" s="16" t="s">
        <v>83</v>
      </c>
      <c r="BK142" s="190">
        <f>ROUND(I142*H142,2)</f>
        <v>0</v>
      </c>
      <c r="BL142" s="16" t="s">
        <v>133</v>
      </c>
      <c r="BM142" s="189" t="s">
        <v>156</v>
      </c>
    </row>
    <row r="143" spans="1:65" s="2" customFormat="1" ht="11.25">
      <c r="A143" s="33"/>
      <c r="B143" s="34"/>
      <c r="C143" s="35"/>
      <c r="D143" s="191" t="s">
        <v>135</v>
      </c>
      <c r="E143" s="35"/>
      <c r="F143" s="192" t="s">
        <v>155</v>
      </c>
      <c r="G143" s="35"/>
      <c r="H143" s="35"/>
      <c r="I143" s="35"/>
      <c r="J143" s="35"/>
      <c r="K143" s="35"/>
      <c r="L143" s="38"/>
      <c r="M143" s="194"/>
      <c r="N143" s="195"/>
      <c r="O143" s="70"/>
      <c r="P143" s="70"/>
      <c r="Q143" s="70"/>
      <c r="R143" s="70"/>
      <c r="S143" s="70"/>
      <c r="T143" s="71"/>
      <c r="U143" s="33"/>
      <c r="V143" s="33"/>
      <c r="W143" s="33"/>
      <c r="X143" s="33"/>
      <c r="Y143" s="33"/>
      <c r="Z143" s="33"/>
      <c r="AA143" s="33"/>
      <c r="AB143" s="33"/>
      <c r="AC143" s="33"/>
      <c r="AD143" s="33"/>
      <c r="AE143" s="33"/>
      <c r="AT143" s="16" t="s">
        <v>135</v>
      </c>
      <c r="AU143" s="16" t="s">
        <v>83</v>
      </c>
    </row>
    <row r="144" spans="1:65" s="12" customFormat="1" ht="11.25">
      <c r="B144" s="196"/>
      <c r="C144" s="197"/>
      <c r="D144" s="191" t="s">
        <v>136</v>
      </c>
      <c r="E144" s="198" t="s">
        <v>1</v>
      </c>
      <c r="F144" s="199" t="s">
        <v>153</v>
      </c>
      <c r="G144" s="197"/>
      <c r="H144" s="200">
        <v>24</v>
      </c>
      <c r="I144" s="197"/>
      <c r="J144" s="197"/>
      <c r="K144" s="197"/>
      <c r="L144" s="202"/>
      <c r="M144" s="203"/>
      <c r="N144" s="204"/>
      <c r="O144" s="204"/>
      <c r="P144" s="204"/>
      <c r="Q144" s="204"/>
      <c r="R144" s="204"/>
      <c r="S144" s="204"/>
      <c r="T144" s="205"/>
      <c r="AT144" s="206" t="s">
        <v>136</v>
      </c>
      <c r="AU144" s="206" t="s">
        <v>83</v>
      </c>
      <c r="AV144" s="12" t="s">
        <v>85</v>
      </c>
      <c r="AW144" s="12" t="s">
        <v>31</v>
      </c>
      <c r="AX144" s="12" t="s">
        <v>75</v>
      </c>
      <c r="AY144" s="206" t="s">
        <v>126</v>
      </c>
    </row>
    <row r="145" spans="1:65" s="13" customFormat="1" ht="11.25">
      <c r="B145" s="207"/>
      <c r="C145" s="208"/>
      <c r="D145" s="191" t="s">
        <v>136</v>
      </c>
      <c r="E145" s="209" t="s">
        <v>1</v>
      </c>
      <c r="F145" s="210" t="s">
        <v>138</v>
      </c>
      <c r="G145" s="208"/>
      <c r="H145" s="211">
        <v>24</v>
      </c>
      <c r="I145" s="208"/>
      <c r="J145" s="208"/>
      <c r="K145" s="208"/>
      <c r="L145" s="213"/>
      <c r="M145" s="214"/>
      <c r="N145" s="215"/>
      <c r="O145" s="215"/>
      <c r="P145" s="215"/>
      <c r="Q145" s="215"/>
      <c r="R145" s="215"/>
      <c r="S145" s="215"/>
      <c r="T145" s="216"/>
      <c r="AT145" s="217" t="s">
        <v>136</v>
      </c>
      <c r="AU145" s="217" t="s">
        <v>83</v>
      </c>
      <c r="AV145" s="13" t="s">
        <v>133</v>
      </c>
      <c r="AW145" s="13" t="s">
        <v>31</v>
      </c>
      <c r="AX145" s="13" t="s">
        <v>83</v>
      </c>
      <c r="AY145" s="217" t="s">
        <v>126</v>
      </c>
    </row>
    <row r="146" spans="1:65" s="14" customFormat="1" ht="11.25">
      <c r="B146" s="218"/>
      <c r="C146" s="219"/>
      <c r="D146" s="191" t="s">
        <v>136</v>
      </c>
      <c r="E146" s="220" t="s">
        <v>1</v>
      </c>
      <c r="F146" s="221" t="s">
        <v>139</v>
      </c>
      <c r="G146" s="219"/>
      <c r="H146" s="220" t="s">
        <v>1</v>
      </c>
      <c r="I146" s="219"/>
      <c r="J146" s="219"/>
      <c r="K146" s="219"/>
      <c r="L146" s="223"/>
      <c r="M146" s="224"/>
      <c r="N146" s="225"/>
      <c r="O146" s="225"/>
      <c r="P146" s="225"/>
      <c r="Q146" s="225"/>
      <c r="R146" s="225"/>
      <c r="S146" s="225"/>
      <c r="T146" s="226"/>
      <c r="AT146" s="227" t="s">
        <v>136</v>
      </c>
      <c r="AU146" s="227" t="s">
        <v>83</v>
      </c>
      <c r="AV146" s="14" t="s">
        <v>83</v>
      </c>
      <c r="AW146" s="14" t="s">
        <v>31</v>
      </c>
      <c r="AX146" s="14" t="s">
        <v>75</v>
      </c>
      <c r="AY146" s="227" t="s">
        <v>126</v>
      </c>
    </row>
    <row r="147" spans="1:65" s="2" customFormat="1" ht="24.2" customHeight="1">
      <c r="A147" s="33"/>
      <c r="B147" s="34"/>
      <c r="C147" s="177" t="s">
        <v>157</v>
      </c>
      <c r="D147" s="177" t="s">
        <v>127</v>
      </c>
      <c r="E147" s="178" t="s">
        <v>158</v>
      </c>
      <c r="F147" s="179" t="s">
        <v>159</v>
      </c>
      <c r="G147" s="180" t="s">
        <v>142</v>
      </c>
      <c r="H147" s="181">
        <v>12014</v>
      </c>
      <c r="I147" s="291"/>
      <c r="J147" s="183">
        <f>ROUND(I147*H147,2)</f>
        <v>0</v>
      </c>
      <c r="K147" s="179" t="s">
        <v>131</v>
      </c>
      <c r="L147" s="184"/>
      <c r="M147" s="185" t="s">
        <v>1</v>
      </c>
      <c r="N147" s="186" t="s">
        <v>40</v>
      </c>
      <c r="O147" s="70"/>
      <c r="P147" s="187">
        <f>O147*H147</f>
        <v>0</v>
      </c>
      <c r="Q147" s="187">
        <v>1.8000000000000001E-4</v>
      </c>
      <c r="R147" s="187">
        <f>Q147*H147</f>
        <v>2.1625200000000002</v>
      </c>
      <c r="S147" s="187">
        <v>0</v>
      </c>
      <c r="T147" s="188">
        <f>S147*H147</f>
        <v>0</v>
      </c>
      <c r="U147" s="33"/>
      <c r="V147" s="33"/>
      <c r="W147" s="33"/>
      <c r="X147" s="33"/>
      <c r="Y147" s="33"/>
      <c r="Z147" s="33"/>
      <c r="AA147" s="33"/>
      <c r="AB147" s="33"/>
      <c r="AC147" s="33"/>
      <c r="AD147" s="33"/>
      <c r="AE147" s="33"/>
      <c r="AR147" s="189" t="s">
        <v>132</v>
      </c>
      <c r="AT147" s="189" t="s">
        <v>127</v>
      </c>
      <c r="AU147" s="189" t="s">
        <v>83</v>
      </c>
      <c r="AY147" s="16" t="s">
        <v>126</v>
      </c>
      <c r="BE147" s="190">
        <f>IF(N147="základní",J147,0)</f>
        <v>0</v>
      </c>
      <c r="BF147" s="190">
        <f>IF(N147="snížená",J147,0)</f>
        <v>0</v>
      </c>
      <c r="BG147" s="190">
        <f>IF(N147="zákl. přenesená",J147,0)</f>
        <v>0</v>
      </c>
      <c r="BH147" s="190">
        <f>IF(N147="sníž. přenesená",J147,0)</f>
        <v>0</v>
      </c>
      <c r="BI147" s="190">
        <f>IF(N147="nulová",J147,0)</f>
        <v>0</v>
      </c>
      <c r="BJ147" s="16" t="s">
        <v>83</v>
      </c>
      <c r="BK147" s="190">
        <f>ROUND(I147*H147,2)</f>
        <v>0</v>
      </c>
      <c r="BL147" s="16" t="s">
        <v>133</v>
      </c>
      <c r="BM147" s="189" t="s">
        <v>160</v>
      </c>
    </row>
    <row r="148" spans="1:65" s="2" customFormat="1" ht="11.25">
      <c r="A148" s="33"/>
      <c r="B148" s="34"/>
      <c r="C148" s="35"/>
      <c r="D148" s="191" t="s">
        <v>135</v>
      </c>
      <c r="E148" s="35"/>
      <c r="F148" s="192" t="s">
        <v>159</v>
      </c>
      <c r="G148" s="35"/>
      <c r="H148" s="35"/>
      <c r="I148" s="35"/>
      <c r="J148" s="35"/>
      <c r="K148" s="35"/>
      <c r="L148" s="38"/>
      <c r="M148" s="194"/>
      <c r="N148" s="195"/>
      <c r="O148" s="70"/>
      <c r="P148" s="70"/>
      <c r="Q148" s="70"/>
      <c r="R148" s="70"/>
      <c r="S148" s="70"/>
      <c r="T148" s="71"/>
      <c r="U148" s="33"/>
      <c r="V148" s="33"/>
      <c r="W148" s="33"/>
      <c r="X148" s="33"/>
      <c r="Y148" s="33"/>
      <c r="Z148" s="33"/>
      <c r="AA148" s="33"/>
      <c r="AB148" s="33"/>
      <c r="AC148" s="33"/>
      <c r="AD148" s="33"/>
      <c r="AE148" s="33"/>
      <c r="AT148" s="16" t="s">
        <v>135</v>
      </c>
      <c r="AU148" s="16" t="s">
        <v>83</v>
      </c>
    </row>
    <row r="149" spans="1:65" s="12" customFormat="1" ht="11.25">
      <c r="B149" s="196"/>
      <c r="C149" s="197"/>
      <c r="D149" s="191" t="s">
        <v>136</v>
      </c>
      <c r="E149" s="198" t="s">
        <v>1</v>
      </c>
      <c r="F149" s="199" t="s">
        <v>161</v>
      </c>
      <c r="G149" s="197"/>
      <c r="H149" s="200">
        <v>12014</v>
      </c>
      <c r="I149" s="197"/>
      <c r="J149" s="197"/>
      <c r="K149" s="197"/>
      <c r="L149" s="202"/>
      <c r="M149" s="203"/>
      <c r="N149" s="204"/>
      <c r="O149" s="204"/>
      <c r="P149" s="204"/>
      <c r="Q149" s="204"/>
      <c r="R149" s="204"/>
      <c r="S149" s="204"/>
      <c r="T149" s="205"/>
      <c r="AT149" s="206" t="s">
        <v>136</v>
      </c>
      <c r="AU149" s="206" t="s">
        <v>83</v>
      </c>
      <c r="AV149" s="12" t="s">
        <v>85</v>
      </c>
      <c r="AW149" s="12" t="s">
        <v>31</v>
      </c>
      <c r="AX149" s="12" t="s">
        <v>75</v>
      </c>
      <c r="AY149" s="206" t="s">
        <v>126</v>
      </c>
    </row>
    <row r="150" spans="1:65" s="13" customFormat="1" ht="11.25">
      <c r="B150" s="207"/>
      <c r="C150" s="208"/>
      <c r="D150" s="191" t="s">
        <v>136</v>
      </c>
      <c r="E150" s="209" t="s">
        <v>1</v>
      </c>
      <c r="F150" s="210" t="s">
        <v>138</v>
      </c>
      <c r="G150" s="208"/>
      <c r="H150" s="211">
        <v>12014</v>
      </c>
      <c r="I150" s="208"/>
      <c r="J150" s="208"/>
      <c r="K150" s="208"/>
      <c r="L150" s="213"/>
      <c r="M150" s="214"/>
      <c r="N150" s="215"/>
      <c r="O150" s="215"/>
      <c r="P150" s="215"/>
      <c r="Q150" s="215"/>
      <c r="R150" s="215"/>
      <c r="S150" s="215"/>
      <c r="T150" s="216"/>
      <c r="AT150" s="217" t="s">
        <v>136</v>
      </c>
      <c r="AU150" s="217" t="s">
        <v>83</v>
      </c>
      <c r="AV150" s="13" t="s">
        <v>133</v>
      </c>
      <c r="AW150" s="13" t="s">
        <v>31</v>
      </c>
      <c r="AX150" s="13" t="s">
        <v>83</v>
      </c>
      <c r="AY150" s="217" t="s">
        <v>126</v>
      </c>
    </row>
    <row r="151" spans="1:65" s="14" customFormat="1" ht="11.25">
      <c r="B151" s="218"/>
      <c r="C151" s="219"/>
      <c r="D151" s="191" t="s">
        <v>136</v>
      </c>
      <c r="E151" s="220" t="s">
        <v>1</v>
      </c>
      <c r="F151" s="221" t="s">
        <v>139</v>
      </c>
      <c r="G151" s="219"/>
      <c r="H151" s="220" t="s">
        <v>1</v>
      </c>
      <c r="I151" s="219"/>
      <c r="J151" s="219"/>
      <c r="K151" s="219"/>
      <c r="L151" s="223"/>
      <c r="M151" s="224"/>
      <c r="N151" s="225"/>
      <c r="O151" s="225"/>
      <c r="P151" s="225"/>
      <c r="Q151" s="225"/>
      <c r="R151" s="225"/>
      <c r="S151" s="225"/>
      <c r="T151" s="226"/>
      <c r="AT151" s="227" t="s">
        <v>136</v>
      </c>
      <c r="AU151" s="227" t="s">
        <v>83</v>
      </c>
      <c r="AV151" s="14" t="s">
        <v>83</v>
      </c>
      <c r="AW151" s="14" t="s">
        <v>31</v>
      </c>
      <c r="AX151" s="14" t="s">
        <v>75</v>
      </c>
      <c r="AY151" s="227" t="s">
        <v>126</v>
      </c>
    </row>
    <row r="152" spans="1:65" s="2" customFormat="1" ht="16.5" customHeight="1">
      <c r="A152" s="33"/>
      <c r="B152" s="34"/>
      <c r="C152" s="177" t="s">
        <v>162</v>
      </c>
      <c r="D152" s="177" t="s">
        <v>127</v>
      </c>
      <c r="E152" s="178" t="s">
        <v>163</v>
      </c>
      <c r="F152" s="179" t="s">
        <v>164</v>
      </c>
      <c r="G152" s="180" t="s">
        <v>142</v>
      </c>
      <c r="H152" s="181">
        <v>12</v>
      </c>
      <c r="I152" s="291"/>
      <c r="J152" s="183">
        <f>ROUND(I152*H152,2)</f>
        <v>0</v>
      </c>
      <c r="K152" s="179" t="s">
        <v>131</v>
      </c>
      <c r="L152" s="184"/>
      <c r="M152" s="185" t="s">
        <v>1</v>
      </c>
      <c r="N152" s="186" t="s">
        <v>40</v>
      </c>
      <c r="O152" s="70"/>
      <c r="P152" s="187">
        <f>O152*H152</f>
        <v>0</v>
      </c>
      <c r="Q152" s="187">
        <v>1.014E-2</v>
      </c>
      <c r="R152" s="187">
        <f>Q152*H152</f>
        <v>0.12168</v>
      </c>
      <c r="S152" s="187">
        <v>0</v>
      </c>
      <c r="T152" s="188">
        <f>S152*H152</f>
        <v>0</v>
      </c>
      <c r="U152" s="33"/>
      <c r="V152" s="33"/>
      <c r="W152" s="33"/>
      <c r="X152" s="33"/>
      <c r="Y152" s="33"/>
      <c r="Z152" s="33"/>
      <c r="AA152" s="33"/>
      <c r="AB152" s="33"/>
      <c r="AC152" s="33"/>
      <c r="AD152" s="33"/>
      <c r="AE152" s="33"/>
      <c r="AR152" s="189" t="s">
        <v>132</v>
      </c>
      <c r="AT152" s="189" t="s">
        <v>127</v>
      </c>
      <c r="AU152" s="189" t="s">
        <v>83</v>
      </c>
      <c r="AY152" s="16" t="s">
        <v>126</v>
      </c>
      <c r="BE152" s="190">
        <f>IF(N152="základní",J152,0)</f>
        <v>0</v>
      </c>
      <c r="BF152" s="190">
        <f>IF(N152="snížená",J152,0)</f>
        <v>0</v>
      </c>
      <c r="BG152" s="190">
        <f>IF(N152="zákl. přenesená",J152,0)</f>
        <v>0</v>
      </c>
      <c r="BH152" s="190">
        <f>IF(N152="sníž. přenesená",J152,0)</f>
        <v>0</v>
      </c>
      <c r="BI152" s="190">
        <f>IF(N152="nulová",J152,0)</f>
        <v>0</v>
      </c>
      <c r="BJ152" s="16" t="s">
        <v>83</v>
      </c>
      <c r="BK152" s="190">
        <f>ROUND(I152*H152,2)</f>
        <v>0</v>
      </c>
      <c r="BL152" s="16" t="s">
        <v>133</v>
      </c>
      <c r="BM152" s="189" t="s">
        <v>165</v>
      </c>
    </row>
    <row r="153" spans="1:65" s="2" customFormat="1" ht="11.25">
      <c r="A153" s="33"/>
      <c r="B153" s="34"/>
      <c r="C153" s="35"/>
      <c r="D153" s="191" t="s">
        <v>135</v>
      </c>
      <c r="E153" s="35"/>
      <c r="F153" s="192" t="s">
        <v>164</v>
      </c>
      <c r="G153" s="35"/>
      <c r="H153" s="35"/>
      <c r="I153" s="35"/>
      <c r="J153" s="35"/>
      <c r="K153" s="35"/>
      <c r="L153" s="38"/>
      <c r="M153" s="194"/>
      <c r="N153" s="195"/>
      <c r="O153" s="70"/>
      <c r="P153" s="70"/>
      <c r="Q153" s="70"/>
      <c r="R153" s="70"/>
      <c r="S153" s="70"/>
      <c r="T153" s="71"/>
      <c r="U153" s="33"/>
      <c r="V153" s="33"/>
      <c r="W153" s="33"/>
      <c r="X153" s="33"/>
      <c r="Y153" s="33"/>
      <c r="Z153" s="33"/>
      <c r="AA153" s="33"/>
      <c r="AB153" s="33"/>
      <c r="AC153" s="33"/>
      <c r="AD153" s="33"/>
      <c r="AE153" s="33"/>
      <c r="AT153" s="16" t="s">
        <v>135</v>
      </c>
      <c r="AU153" s="16" t="s">
        <v>83</v>
      </c>
    </row>
    <row r="154" spans="1:65" s="14" customFormat="1" ht="11.25">
      <c r="B154" s="218"/>
      <c r="C154" s="219"/>
      <c r="D154" s="191" t="s">
        <v>136</v>
      </c>
      <c r="E154" s="220" t="s">
        <v>1</v>
      </c>
      <c r="F154" s="221" t="s">
        <v>166</v>
      </c>
      <c r="G154" s="219"/>
      <c r="H154" s="220" t="s">
        <v>1</v>
      </c>
      <c r="I154" s="219"/>
      <c r="J154" s="219"/>
      <c r="K154" s="219"/>
      <c r="L154" s="223"/>
      <c r="M154" s="224"/>
      <c r="N154" s="225"/>
      <c r="O154" s="225"/>
      <c r="P154" s="225"/>
      <c r="Q154" s="225"/>
      <c r="R154" s="225"/>
      <c r="S154" s="225"/>
      <c r="T154" s="226"/>
      <c r="AT154" s="227" t="s">
        <v>136</v>
      </c>
      <c r="AU154" s="227" t="s">
        <v>83</v>
      </c>
      <c r="AV154" s="14" t="s">
        <v>83</v>
      </c>
      <c r="AW154" s="14" t="s">
        <v>31</v>
      </c>
      <c r="AX154" s="14" t="s">
        <v>75</v>
      </c>
      <c r="AY154" s="227" t="s">
        <v>126</v>
      </c>
    </row>
    <row r="155" spans="1:65" s="12" customFormat="1" ht="11.25">
      <c r="B155" s="196"/>
      <c r="C155" s="197"/>
      <c r="D155" s="191" t="s">
        <v>136</v>
      </c>
      <c r="E155" s="198" t="s">
        <v>1</v>
      </c>
      <c r="F155" s="199" t="s">
        <v>167</v>
      </c>
      <c r="G155" s="197"/>
      <c r="H155" s="200">
        <v>12</v>
      </c>
      <c r="I155" s="197"/>
      <c r="J155" s="197"/>
      <c r="K155" s="197"/>
      <c r="L155" s="202"/>
      <c r="M155" s="203"/>
      <c r="N155" s="204"/>
      <c r="O155" s="204"/>
      <c r="P155" s="204"/>
      <c r="Q155" s="204"/>
      <c r="R155" s="204"/>
      <c r="S155" s="204"/>
      <c r="T155" s="205"/>
      <c r="AT155" s="206" t="s">
        <v>136</v>
      </c>
      <c r="AU155" s="206" t="s">
        <v>83</v>
      </c>
      <c r="AV155" s="12" t="s">
        <v>85</v>
      </c>
      <c r="AW155" s="12" t="s">
        <v>31</v>
      </c>
      <c r="AX155" s="12" t="s">
        <v>75</v>
      </c>
      <c r="AY155" s="206" t="s">
        <v>126</v>
      </c>
    </row>
    <row r="156" spans="1:65" s="13" customFormat="1" ht="11.25">
      <c r="B156" s="207"/>
      <c r="C156" s="208"/>
      <c r="D156" s="191" t="s">
        <v>136</v>
      </c>
      <c r="E156" s="209" t="s">
        <v>1</v>
      </c>
      <c r="F156" s="210" t="s">
        <v>138</v>
      </c>
      <c r="G156" s="208"/>
      <c r="H156" s="211">
        <v>12</v>
      </c>
      <c r="I156" s="208"/>
      <c r="J156" s="208"/>
      <c r="K156" s="208"/>
      <c r="L156" s="213"/>
      <c r="M156" s="214"/>
      <c r="N156" s="215"/>
      <c r="O156" s="215"/>
      <c r="P156" s="215"/>
      <c r="Q156" s="215"/>
      <c r="R156" s="215"/>
      <c r="S156" s="215"/>
      <c r="T156" s="216"/>
      <c r="AT156" s="217" t="s">
        <v>136</v>
      </c>
      <c r="AU156" s="217" t="s">
        <v>83</v>
      </c>
      <c r="AV156" s="13" t="s">
        <v>133</v>
      </c>
      <c r="AW156" s="13" t="s">
        <v>31</v>
      </c>
      <c r="AX156" s="13" t="s">
        <v>83</v>
      </c>
      <c r="AY156" s="217" t="s">
        <v>126</v>
      </c>
    </row>
    <row r="157" spans="1:65" s="14" customFormat="1" ht="11.25">
      <c r="B157" s="218"/>
      <c r="C157" s="219"/>
      <c r="D157" s="191" t="s">
        <v>136</v>
      </c>
      <c r="E157" s="220" t="s">
        <v>1</v>
      </c>
      <c r="F157" s="221" t="s">
        <v>139</v>
      </c>
      <c r="G157" s="219"/>
      <c r="H157" s="220" t="s">
        <v>1</v>
      </c>
      <c r="I157" s="219"/>
      <c r="J157" s="219"/>
      <c r="K157" s="219"/>
      <c r="L157" s="223"/>
      <c r="M157" s="224"/>
      <c r="N157" s="225"/>
      <c r="O157" s="225"/>
      <c r="P157" s="225"/>
      <c r="Q157" s="225"/>
      <c r="R157" s="225"/>
      <c r="S157" s="225"/>
      <c r="T157" s="226"/>
      <c r="AT157" s="227" t="s">
        <v>136</v>
      </c>
      <c r="AU157" s="227" t="s">
        <v>83</v>
      </c>
      <c r="AV157" s="14" t="s">
        <v>83</v>
      </c>
      <c r="AW157" s="14" t="s">
        <v>31</v>
      </c>
      <c r="AX157" s="14" t="s">
        <v>75</v>
      </c>
      <c r="AY157" s="227" t="s">
        <v>126</v>
      </c>
    </row>
    <row r="158" spans="1:65" s="2" customFormat="1" ht="33" customHeight="1">
      <c r="A158" s="33"/>
      <c r="B158" s="34"/>
      <c r="C158" s="177" t="s">
        <v>168</v>
      </c>
      <c r="D158" s="177" t="s">
        <v>127</v>
      </c>
      <c r="E158" s="178" t="s">
        <v>169</v>
      </c>
      <c r="F158" s="179" t="s">
        <v>170</v>
      </c>
      <c r="G158" s="180" t="s">
        <v>142</v>
      </c>
      <c r="H158" s="181">
        <v>2</v>
      </c>
      <c r="I158" s="291"/>
      <c r="J158" s="183">
        <f>ROUND(I158*H158,2)</f>
        <v>0</v>
      </c>
      <c r="K158" s="179" t="s">
        <v>131</v>
      </c>
      <c r="L158" s="184"/>
      <c r="M158" s="185" t="s">
        <v>1</v>
      </c>
      <c r="N158" s="186" t="s">
        <v>40</v>
      </c>
      <c r="O158" s="70"/>
      <c r="P158" s="187">
        <f>O158*H158</f>
        <v>0</v>
      </c>
      <c r="Q158" s="187">
        <v>0</v>
      </c>
      <c r="R158" s="187">
        <f>Q158*H158</f>
        <v>0</v>
      </c>
      <c r="S158" s="187">
        <v>0</v>
      </c>
      <c r="T158" s="188">
        <f>S158*H158</f>
        <v>0</v>
      </c>
      <c r="U158" s="33"/>
      <c r="V158" s="33"/>
      <c r="W158" s="33"/>
      <c r="X158" s="33"/>
      <c r="Y158" s="33"/>
      <c r="Z158" s="33"/>
      <c r="AA158" s="33"/>
      <c r="AB158" s="33"/>
      <c r="AC158" s="33"/>
      <c r="AD158" s="33"/>
      <c r="AE158" s="33"/>
      <c r="AR158" s="189" t="s">
        <v>132</v>
      </c>
      <c r="AT158" s="189" t="s">
        <v>127</v>
      </c>
      <c r="AU158" s="189" t="s">
        <v>83</v>
      </c>
      <c r="AY158" s="16" t="s">
        <v>126</v>
      </c>
      <c r="BE158" s="190">
        <f>IF(N158="základní",J158,0)</f>
        <v>0</v>
      </c>
      <c r="BF158" s="190">
        <f>IF(N158="snížená",J158,0)</f>
        <v>0</v>
      </c>
      <c r="BG158" s="190">
        <f>IF(N158="zákl. přenesená",J158,0)</f>
        <v>0</v>
      </c>
      <c r="BH158" s="190">
        <f>IF(N158="sníž. přenesená",J158,0)</f>
        <v>0</v>
      </c>
      <c r="BI158" s="190">
        <f>IF(N158="nulová",J158,0)</f>
        <v>0</v>
      </c>
      <c r="BJ158" s="16" t="s">
        <v>83</v>
      </c>
      <c r="BK158" s="190">
        <f>ROUND(I158*H158,2)</f>
        <v>0</v>
      </c>
      <c r="BL158" s="16" t="s">
        <v>133</v>
      </c>
      <c r="BM158" s="189" t="s">
        <v>171</v>
      </c>
    </row>
    <row r="159" spans="1:65" s="2" customFormat="1" ht="19.5">
      <c r="A159" s="33"/>
      <c r="B159" s="34"/>
      <c r="C159" s="35"/>
      <c r="D159" s="191" t="s">
        <v>135</v>
      </c>
      <c r="E159" s="35"/>
      <c r="F159" s="192" t="s">
        <v>170</v>
      </c>
      <c r="G159" s="35"/>
      <c r="H159" s="35"/>
      <c r="I159" s="35"/>
      <c r="J159" s="35"/>
      <c r="K159" s="35"/>
      <c r="L159" s="38"/>
      <c r="M159" s="194"/>
      <c r="N159" s="195"/>
      <c r="O159" s="70"/>
      <c r="P159" s="70"/>
      <c r="Q159" s="70"/>
      <c r="R159" s="70"/>
      <c r="S159" s="70"/>
      <c r="T159" s="71"/>
      <c r="U159" s="33"/>
      <c r="V159" s="33"/>
      <c r="W159" s="33"/>
      <c r="X159" s="33"/>
      <c r="Y159" s="33"/>
      <c r="Z159" s="33"/>
      <c r="AA159" s="33"/>
      <c r="AB159" s="33"/>
      <c r="AC159" s="33"/>
      <c r="AD159" s="33"/>
      <c r="AE159" s="33"/>
      <c r="AT159" s="16" t="s">
        <v>135</v>
      </c>
      <c r="AU159" s="16" t="s">
        <v>83</v>
      </c>
    </row>
    <row r="160" spans="1:65" s="12" customFormat="1" ht="11.25">
      <c r="B160" s="196"/>
      <c r="C160" s="197"/>
      <c r="D160" s="191" t="s">
        <v>136</v>
      </c>
      <c r="E160" s="198" t="s">
        <v>1</v>
      </c>
      <c r="F160" s="199" t="s">
        <v>85</v>
      </c>
      <c r="G160" s="197"/>
      <c r="H160" s="200">
        <v>2</v>
      </c>
      <c r="I160" s="197"/>
      <c r="J160" s="197"/>
      <c r="K160" s="197"/>
      <c r="L160" s="202"/>
      <c r="M160" s="203"/>
      <c r="N160" s="204"/>
      <c r="O160" s="204"/>
      <c r="P160" s="204"/>
      <c r="Q160" s="204"/>
      <c r="R160" s="204"/>
      <c r="S160" s="204"/>
      <c r="T160" s="205"/>
      <c r="AT160" s="206" t="s">
        <v>136</v>
      </c>
      <c r="AU160" s="206" t="s">
        <v>83</v>
      </c>
      <c r="AV160" s="12" t="s">
        <v>85</v>
      </c>
      <c r="AW160" s="12" t="s">
        <v>31</v>
      </c>
      <c r="AX160" s="12" t="s">
        <v>75</v>
      </c>
      <c r="AY160" s="206" t="s">
        <v>126</v>
      </c>
    </row>
    <row r="161" spans="1:65" s="13" customFormat="1" ht="11.25">
      <c r="B161" s="207"/>
      <c r="C161" s="208"/>
      <c r="D161" s="191" t="s">
        <v>136</v>
      </c>
      <c r="E161" s="209" t="s">
        <v>1</v>
      </c>
      <c r="F161" s="210" t="s">
        <v>138</v>
      </c>
      <c r="G161" s="208"/>
      <c r="H161" s="211">
        <v>2</v>
      </c>
      <c r="I161" s="208"/>
      <c r="J161" s="208"/>
      <c r="K161" s="208"/>
      <c r="L161" s="213"/>
      <c r="M161" s="214"/>
      <c r="N161" s="215"/>
      <c r="O161" s="215"/>
      <c r="P161" s="215"/>
      <c r="Q161" s="215"/>
      <c r="R161" s="215"/>
      <c r="S161" s="215"/>
      <c r="T161" s="216"/>
      <c r="AT161" s="217" t="s">
        <v>136</v>
      </c>
      <c r="AU161" s="217" t="s">
        <v>83</v>
      </c>
      <c r="AV161" s="13" t="s">
        <v>133</v>
      </c>
      <c r="AW161" s="13" t="s">
        <v>31</v>
      </c>
      <c r="AX161" s="13" t="s">
        <v>83</v>
      </c>
      <c r="AY161" s="217" t="s">
        <v>126</v>
      </c>
    </row>
    <row r="162" spans="1:65" s="14" customFormat="1" ht="11.25">
      <c r="B162" s="218"/>
      <c r="C162" s="219"/>
      <c r="D162" s="191" t="s">
        <v>136</v>
      </c>
      <c r="E162" s="220" t="s">
        <v>1</v>
      </c>
      <c r="F162" s="221" t="s">
        <v>139</v>
      </c>
      <c r="G162" s="219"/>
      <c r="H162" s="220" t="s">
        <v>1</v>
      </c>
      <c r="I162" s="219"/>
      <c r="J162" s="219"/>
      <c r="K162" s="219"/>
      <c r="L162" s="223"/>
      <c r="M162" s="224"/>
      <c r="N162" s="225"/>
      <c r="O162" s="225"/>
      <c r="P162" s="225"/>
      <c r="Q162" s="225"/>
      <c r="R162" s="225"/>
      <c r="S162" s="225"/>
      <c r="T162" s="226"/>
      <c r="AT162" s="227" t="s">
        <v>136</v>
      </c>
      <c r="AU162" s="227" t="s">
        <v>83</v>
      </c>
      <c r="AV162" s="14" t="s">
        <v>83</v>
      </c>
      <c r="AW162" s="14" t="s">
        <v>31</v>
      </c>
      <c r="AX162" s="14" t="s">
        <v>75</v>
      </c>
      <c r="AY162" s="227" t="s">
        <v>126</v>
      </c>
    </row>
    <row r="163" spans="1:65" s="2" customFormat="1" ht="16.5" customHeight="1">
      <c r="A163" s="33"/>
      <c r="B163" s="34"/>
      <c r="C163" s="177" t="s">
        <v>132</v>
      </c>
      <c r="D163" s="177" t="s">
        <v>127</v>
      </c>
      <c r="E163" s="178" t="s">
        <v>172</v>
      </c>
      <c r="F163" s="179" t="s">
        <v>173</v>
      </c>
      <c r="G163" s="180" t="s">
        <v>142</v>
      </c>
      <c r="H163" s="181">
        <v>4</v>
      </c>
      <c r="I163" s="291"/>
      <c r="J163" s="183">
        <f>ROUND(I163*H163,2)</f>
        <v>0</v>
      </c>
      <c r="K163" s="179" t="s">
        <v>131</v>
      </c>
      <c r="L163" s="184"/>
      <c r="M163" s="185" t="s">
        <v>1</v>
      </c>
      <c r="N163" s="186" t="s">
        <v>40</v>
      </c>
      <c r="O163" s="70"/>
      <c r="P163" s="187">
        <f>O163*H163</f>
        <v>0</v>
      </c>
      <c r="Q163" s="187">
        <v>8.0000000000000002E-3</v>
      </c>
      <c r="R163" s="187">
        <f>Q163*H163</f>
        <v>3.2000000000000001E-2</v>
      </c>
      <c r="S163" s="187">
        <v>0</v>
      </c>
      <c r="T163" s="188">
        <f>S163*H163</f>
        <v>0</v>
      </c>
      <c r="U163" s="33"/>
      <c r="V163" s="33"/>
      <c r="W163" s="33"/>
      <c r="X163" s="33"/>
      <c r="Y163" s="33"/>
      <c r="Z163" s="33"/>
      <c r="AA163" s="33"/>
      <c r="AB163" s="33"/>
      <c r="AC163" s="33"/>
      <c r="AD163" s="33"/>
      <c r="AE163" s="33"/>
      <c r="AR163" s="189" t="s">
        <v>132</v>
      </c>
      <c r="AT163" s="189" t="s">
        <v>127</v>
      </c>
      <c r="AU163" s="189" t="s">
        <v>83</v>
      </c>
      <c r="AY163" s="16" t="s">
        <v>126</v>
      </c>
      <c r="BE163" s="190">
        <f>IF(N163="základní",J163,0)</f>
        <v>0</v>
      </c>
      <c r="BF163" s="190">
        <f>IF(N163="snížená",J163,0)</f>
        <v>0</v>
      </c>
      <c r="BG163" s="190">
        <f>IF(N163="zákl. přenesená",J163,0)</f>
        <v>0</v>
      </c>
      <c r="BH163" s="190">
        <f>IF(N163="sníž. přenesená",J163,0)</f>
        <v>0</v>
      </c>
      <c r="BI163" s="190">
        <f>IF(N163="nulová",J163,0)</f>
        <v>0</v>
      </c>
      <c r="BJ163" s="16" t="s">
        <v>83</v>
      </c>
      <c r="BK163" s="190">
        <f>ROUND(I163*H163,2)</f>
        <v>0</v>
      </c>
      <c r="BL163" s="16" t="s">
        <v>133</v>
      </c>
      <c r="BM163" s="189" t="s">
        <v>174</v>
      </c>
    </row>
    <row r="164" spans="1:65" s="2" customFormat="1" ht="11.25">
      <c r="A164" s="33"/>
      <c r="B164" s="34"/>
      <c r="C164" s="35"/>
      <c r="D164" s="191" t="s">
        <v>135</v>
      </c>
      <c r="E164" s="35"/>
      <c r="F164" s="192" t="s">
        <v>173</v>
      </c>
      <c r="G164" s="35"/>
      <c r="H164" s="35"/>
      <c r="I164" s="35"/>
      <c r="J164" s="35"/>
      <c r="K164" s="35"/>
      <c r="L164" s="38"/>
      <c r="M164" s="194"/>
      <c r="N164" s="195"/>
      <c r="O164" s="70"/>
      <c r="P164" s="70"/>
      <c r="Q164" s="70"/>
      <c r="R164" s="70"/>
      <c r="S164" s="70"/>
      <c r="T164" s="71"/>
      <c r="U164" s="33"/>
      <c r="V164" s="33"/>
      <c r="W164" s="33"/>
      <c r="X164" s="33"/>
      <c r="Y164" s="33"/>
      <c r="Z164" s="33"/>
      <c r="AA164" s="33"/>
      <c r="AB164" s="33"/>
      <c r="AC164" s="33"/>
      <c r="AD164" s="33"/>
      <c r="AE164" s="33"/>
      <c r="AT164" s="16" t="s">
        <v>135</v>
      </c>
      <c r="AU164" s="16" t="s">
        <v>83</v>
      </c>
    </row>
    <row r="165" spans="1:65" s="12" customFormat="1" ht="11.25">
      <c r="B165" s="196"/>
      <c r="C165" s="197"/>
      <c r="D165" s="191" t="s">
        <v>136</v>
      </c>
      <c r="E165" s="198" t="s">
        <v>1</v>
      </c>
      <c r="F165" s="199" t="s">
        <v>133</v>
      </c>
      <c r="G165" s="197"/>
      <c r="H165" s="200">
        <v>4</v>
      </c>
      <c r="I165" s="197"/>
      <c r="J165" s="197"/>
      <c r="K165" s="197"/>
      <c r="L165" s="202"/>
      <c r="M165" s="203"/>
      <c r="N165" s="204"/>
      <c r="O165" s="204"/>
      <c r="P165" s="204"/>
      <c r="Q165" s="204"/>
      <c r="R165" s="204"/>
      <c r="S165" s="204"/>
      <c r="T165" s="205"/>
      <c r="AT165" s="206" t="s">
        <v>136</v>
      </c>
      <c r="AU165" s="206" t="s">
        <v>83</v>
      </c>
      <c r="AV165" s="12" t="s">
        <v>85</v>
      </c>
      <c r="AW165" s="12" t="s">
        <v>31</v>
      </c>
      <c r="AX165" s="12" t="s">
        <v>75</v>
      </c>
      <c r="AY165" s="206" t="s">
        <v>126</v>
      </c>
    </row>
    <row r="166" spans="1:65" s="13" customFormat="1" ht="11.25">
      <c r="B166" s="207"/>
      <c r="C166" s="208"/>
      <c r="D166" s="191" t="s">
        <v>136</v>
      </c>
      <c r="E166" s="209" t="s">
        <v>1</v>
      </c>
      <c r="F166" s="210" t="s">
        <v>138</v>
      </c>
      <c r="G166" s="208"/>
      <c r="H166" s="211">
        <v>4</v>
      </c>
      <c r="I166" s="208"/>
      <c r="J166" s="208"/>
      <c r="K166" s="208"/>
      <c r="L166" s="213"/>
      <c r="M166" s="214"/>
      <c r="N166" s="215"/>
      <c r="O166" s="215"/>
      <c r="P166" s="215"/>
      <c r="Q166" s="215"/>
      <c r="R166" s="215"/>
      <c r="S166" s="215"/>
      <c r="T166" s="216"/>
      <c r="AT166" s="217" t="s">
        <v>136</v>
      </c>
      <c r="AU166" s="217" t="s">
        <v>83</v>
      </c>
      <c r="AV166" s="13" t="s">
        <v>133</v>
      </c>
      <c r="AW166" s="13" t="s">
        <v>31</v>
      </c>
      <c r="AX166" s="13" t="s">
        <v>83</v>
      </c>
      <c r="AY166" s="217" t="s">
        <v>126</v>
      </c>
    </row>
    <row r="167" spans="1:65" s="14" customFormat="1" ht="11.25">
      <c r="B167" s="218"/>
      <c r="C167" s="219"/>
      <c r="D167" s="191" t="s">
        <v>136</v>
      </c>
      <c r="E167" s="220" t="s">
        <v>1</v>
      </c>
      <c r="F167" s="221" t="s">
        <v>139</v>
      </c>
      <c r="G167" s="219"/>
      <c r="H167" s="220" t="s">
        <v>1</v>
      </c>
      <c r="I167" s="219"/>
      <c r="J167" s="219"/>
      <c r="K167" s="219"/>
      <c r="L167" s="223"/>
      <c r="M167" s="224"/>
      <c r="N167" s="225"/>
      <c r="O167" s="225"/>
      <c r="P167" s="225"/>
      <c r="Q167" s="225"/>
      <c r="R167" s="225"/>
      <c r="S167" s="225"/>
      <c r="T167" s="226"/>
      <c r="AT167" s="227" t="s">
        <v>136</v>
      </c>
      <c r="AU167" s="227" t="s">
        <v>83</v>
      </c>
      <c r="AV167" s="14" t="s">
        <v>83</v>
      </c>
      <c r="AW167" s="14" t="s">
        <v>31</v>
      </c>
      <c r="AX167" s="14" t="s">
        <v>75</v>
      </c>
      <c r="AY167" s="227" t="s">
        <v>126</v>
      </c>
    </row>
    <row r="168" spans="1:65" s="2" customFormat="1" ht="16.5" customHeight="1">
      <c r="A168" s="33"/>
      <c r="B168" s="34"/>
      <c r="C168" s="177" t="s">
        <v>175</v>
      </c>
      <c r="D168" s="177" t="s">
        <v>127</v>
      </c>
      <c r="E168" s="178" t="s">
        <v>176</v>
      </c>
      <c r="F168" s="179" t="s">
        <v>177</v>
      </c>
      <c r="G168" s="180" t="s">
        <v>142</v>
      </c>
      <c r="H168" s="181">
        <v>16</v>
      </c>
      <c r="I168" s="291"/>
      <c r="J168" s="183">
        <f>ROUND(I168*H168,2)</f>
        <v>0</v>
      </c>
      <c r="K168" s="179" t="s">
        <v>131</v>
      </c>
      <c r="L168" s="184"/>
      <c r="M168" s="185" t="s">
        <v>1</v>
      </c>
      <c r="N168" s="186" t="s">
        <v>40</v>
      </c>
      <c r="O168" s="70"/>
      <c r="P168" s="187">
        <f>O168*H168</f>
        <v>0</v>
      </c>
      <c r="Q168" s="187">
        <v>3.5000000000000001E-3</v>
      </c>
      <c r="R168" s="187">
        <f>Q168*H168</f>
        <v>5.6000000000000001E-2</v>
      </c>
      <c r="S168" s="187">
        <v>0</v>
      </c>
      <c r="T168" s="188">
        <f>S168*H168</f>
        <v>0</v>
      </c>
      <c r="U168" s="33"/>
      <c r="V168" s="33"/>
      <c r="W168" s="33"/>
      <c r="X168" s="33"/>
      <c r="Y168" s="33"/>
      <c r="Z168" s="33"/>
      <c r="AA168" s="33"/>
      <c r="AB168" s="33"/>
      <c r="AC168" s="33"/>
      <c r="AD168" s="33"/>
      <c r="AE168" s="33"/>
      <c r="AR168" s="189" t="s">
        <v>132</v>
      </c>
      <c r="AT168" s="189" t="s">
        <v>127</v>
      </c>
      <c r="AU168" s="189" t="s">
        <v>83</v>
      </c>
      <c r="AY168" s="16" t="s">
        <v>126</v>
      </c>
      <c r="BE168" s="190">
        <f>IF(N168="základní",J168,0)</f>
        <v>0</v>
      </c>
      <c r="BF168" s="190">
        <f>IF(N168="snížená",J168,0)</f>
        <v>0</v>
      </c>
      <c r="BG168" s="190">
        <f>IF(N168="zákl. přenesená",J168,0)</f>
        <v>0</v>
      </c>
      <c r="BH168" s="190">
        <f>IF(N168="sníž. přenesená",J168,0)</f>
        <v>0</v>
      </c>
      <c r="BI168" s="190">
        <f>IF(N168="nulová",J168,0)</f>
        <v>0</v>
      </c>
      <c r="BJ168" s="16" t="s">
        <v>83</v>
      </c>
      <c r="BK168" s="190">
        <f>ROUND(I168*H168,2)</f>
        <v>0</v>
      </c>
      <c r="BL168" s="16" t="s">
        <v>133</v>
      </c>
      <c r="BM168" s="189" t="s">
        <v>178</v>
      </c>
    </row>
    <row r="169" spans="1:65" s="2" customFormat="1" ht="11.25">
      <c r="A169" s="33"/>
      <c r="B169" s="34"/>
      <c r="C169" s="35"/>
      <c r="D169" s="191" t="s">
        <v>135</v>
      </c>
      <c r="E169" s="35"/>
      <c r="F169" s="192" t="s">
        <v>177</v>
      </c>
      <c r="G169" s="35"/>
      <c r="H169" s="35"/>
      <c r="I169" s="35"/>
      <c r="J169" s="35"/>
      <c r="K169" s="35"/>
      <c r="L169" s="38"/>
      <c r="M169" s="194"/>
      <c r="N169" s="195"/>
      <c r="O169" s="70"/>
      <c r="P169" s="70"/>
      <c r="Q169" s="70"/>
      <c r="R169" s="70"/>
      <c r="S169" s="70"/>
      <c r="T169" s="71"/>
      <c r="U169" s="33"/>
      <c r="V169" s="33"/>
      <c r="W169" s="33"/>
      <c r="X169" s="33"/>
      <c r="Y169" s="33"/>
      <c r="Z169" s="33"/>
      <c r="AA169" s="33"/>
      <c r="AB169" s="33"/>
      <c r="AC169" s="33"/>
      <c r="AD169" s="33"/>
      <c r="AE169" s="33"/>
      <c r="AT169" s="16" t="s">
        <v>135</v>
      </c>
      <c r="AU169" s="16" t="s">
        <v>83</v>
      </c>
    </row>
    <row r="170" spans="1:65" s="14" customFormat="1" ht="11.25">
      <c r="B170" s="218"/>
      <c r="C170" s="219"/>
      <c r="D170" s="191" t="s">
        <v>136</v>
      </c>
      <c r="E170" s="220" t="s">
        <v>1</v>
      </c>
      <c r="F170" s="221" t="s">
        <v>179</v>
      </c>
      <c r="G170" s="219"/>
      <c r="H170" s="220" t="s">
        <v>1</v>
      </c>
      <c r="I170" s="219"/>
      <c r="J170" s="219"/>
      <c r="K170" s="219"/>
      <c r="L170" s="223"/>
      <c r="M170" s="224"/>
      <c r="N170" s="225"/>
      <c r="O170" s="225"/>
      <c r="P170" s="225"/>
      <c r="Q170" s="225"/>
      <c r="R170" s="225"/>
      <c r="S170" s="225"/>
      <c r="T170" s="226"/>
      <c r="AT170" s="227" t="s">
        <v>136</v>
      </c>
      <c r="AU170" s="227" t="s">
        <v>83</v>
      </c>
      <c r="AV170" s="14" t="s">
        <v>83</v>
      </c>
      <c r="AW170" s="14" t="s">
        <v>31</v>
      </c>
      <c r="AX170" s="14" t="s">
        <v>75</v>
      </c>
      <c r="AY170" s="227" t="s">
        <v>126</v>
      </c>
    </row>
    <row r="171" spans="1:65" s="12" customFormat="1" ht="11.25">
      <c r="B171" s="196"/>
      <c r="C171" s="197"/>
      <c r="D171" s="191" t="s">
        <v>136</v>
      </c>
      <c r="E171" s="198" t="s">
        <v>1</v>
      </c>
      <c r="F171" s="199" t="s">
        <v>180</v>
      </c>
      <c r="G171" s="197"/>
      <c r="H171" s="200">
        <v>16</v>
      </c>
      <c r="I171" s="197"/>
      <c r="J171" s="197"/>
      <c r="K171" s="197"/>
      <c r="L171" s="202"/>
      <c r="M171" s="203"/>
      <c r="N171" s="204"/>
      <c r="O171" s="204"/>
      <c r="P171" s="204"/>
      <c r="Q171" s="204"/>
      <c r="R171" s="204"/>
      <c r="S171" s="204"/>
      <c r="T171" s="205"/>
      <c r="AT171" s="206" t="s">
        <v>136</v>
      </c>
      <c r="AU171" s="206" t="s">
        <v>83</v>
      </c>
      <c r="AV171" s="12" t="s">
        <v>85</v>
      </c>
      <c r="AW171" s="12" t="s">
        <v>31</v>
      </c>
      <c r="AX171" s="12" t="s">
        <v>75</v>
      </c>
      <c r="AY171" s="206" t="s">
        <v>126</v>
      </c>
    </row>
    <row r="172" spans="1:65" s="13" customFormat="1" ht="11.25">
      <c r="B172" s="207"/>
      <c r="C172" s="208"/>
      <c r="D172" s="191" t="s">
        <v>136</v>
      </c>
      <c r="E172" s="209" t="s">
        <v>1</v>
      </c>
      <c r="F172" s="210" t="s">
        <v>138</v>
      </c>
      <c r="G172" s="208"/>
      <c r="H172" s="211">
        <v>16</v>
      </c>
      <c r="I172" s="208"/>
      <c r="J172" s="208"/>
      <c r="K172" s="208"/>
      <c r="L172" s="213"/>
      <c r="M172" s="214"/>
      <c r="N172" s="215"/>
      <c r="O172" s="215"/>
      <c r="P172" s="215"/>
      <c r="Q172" s="215"/>
      <c r="R172" s="215"/>
      <c r="S172" s="215"/>
      <c r="T172" s="216"/>
      <c r="AT172" s="217" t="s">
        <v>136</v>
      </c>
      <c r="AU172" s="217" t="s">
        <v>83</v>
      </c>
      <c r="AV172" s="13" t="s">
        <v>133</v>
      </c>
      <c r="AW172" s="13" t="s">
        <v>31</v>
      </c>
      <c r="AX172" s="13" t="s">
        <v>83</v>
      </c>
      <c r="AY172" s="217" t="s">
        <v>126</v>
      </c>
    </row>
    <row r="173" spans="1:65" s="14" customFormat="1" ht="11.25">
      <c r="B173" s="218"/>
      <c r="C173" s="219"/>
      <c r="D173" s="191" t="s">
        <v>136</v>
      </c>
      <c r="E173" s="220" t="s">
        <v>1</v>
      </c>
      <c r="F173" s="221" t="s">
        <v>139</v>
      </c>
      <c r="G173" s="219"/>
      <c r="H173" s="220" t="s">
        <v>1</v>
      </c>
      <c r="I173" s="219"/>
      <c r="J173" s="219"/>
      <c r="K173" s="219"/>
      <c r="L173" s="223"/>
      <c r="M173" s="224"/>
      <c r="N173" s="225"/>
      <c r="O173" s="225"/>
      <c r="P173" s="225"/>
      <c r="Q173" s="225"/>
      <c r="R173" s="225"/>
      <c r="S173" s="225"/>
      <c r="T173" s="226"/>
      <c r="AT173" s="227" t="s">
        <v>136</v>
      </c>
      <c r="AU173" s="227" t="s">
        <v>83</v>
      </c>
      <c r="AV173" s="14" t="s">
        <v>83</v>
      </c>
      <c r="AW173" s="14" t="s">
        <v>31</v>
      </c>
      <c r="AX173" s="14" t="s">
        <v>75</v>
      </c>
      <c r="AY173" s="227" t="s">
        <v>126</v>
      </c>
    </row>
    <row r="174" spans="1:65" s="2" customFormat="1" ht="21.75" customHeight="1">
      <c r="A174" s="33"/>
      <c r="B174" s="34"/>
      <c r="C174" s="177" t="s">
        <v>181</v>
      </c>
      <c r="D174" s="177" t="s">
        <v>127</v>
      </c>
      <c r="E174" s="178" t="s">
        <v>182</v>
      </c>
      <c r="F174" s="179" t="s">
        <v>183</v>
      </c>
      <c r="G174" s="180" t="s">
        <v>142</v>
      </c>
      <c r="H174" s="181">
        <v>2</v>
      </c>
      <c r="I174" s="291"/>
      <c r="J174" s="183">
        <f>ROUND(I174*H174,2)</f>
        <v>0</v>
      </c>
      <c r="K174" s="179" t="s">
        <v>131</v>
      </c>
      <c r="L174" s="184"/>
      <c r="M174" s="185" t="s">
        <v>1</v>
      </c>
      <c r="N174" s="186" t="s">
        <v>40</v>
      </c>
      <c r="O174" s="70"/>
      <c r="P174" s="187">
        <f>O174*H174</f>
        <v>0</v>
      </c>
      <c r="Q174" s="187">
        <v>3.5000000000000001E-3</v>
      </c>
      <c r="R174" s="187">
        <f>Q174*H174</f>
        <v>7.0000000000000001E-3</v>
      </c>
      <c r="S174" s="187">
        <v>0</v>
      </c>
      <c r="T174" s="188">
        <f>S174*H174</f>
        <v>0</v>
      </c>
      <c r="U174" s="33"/>
      <c r="V174" s="33"/>
      <c r="W174" s="33"/>
      <c r="X174" s="33"/>
      <c r="Y174" s="33"/>
      <c r="Z174" s="33"/>
      <c r="AA174" s="33"/>
      <c r="AB174" s="33"/>
      <c r="AC174" s="33"/>
      <c r="AD174" s="33"/>
      <c r="AE174" s="33"/>
      <c r="AR174" s="189" t="s">
        <v>132</v>
      </c>
      <c r="AT174" s="189" t="s">
        <v>127</v>
      </c>
      <c r="AU174" s="189" t="s">
        <v>83</v>
      </c>
      <c r="AY174" s="16" t="s">
        <v>126</v>
      </c>
      <c r="BE174" s="190">
        <f>IF(N174="základní",J174,0)</f>
        <v>0</v>
      </c>
      <c r="BF174" s="190">
        <f>IF(N174="snížená",J174,0)</f>
        <v>0</v>
      </c>
      <c r="BG174" s="190">
        <f>IF(N174="zákl. přenesená",J174,0)</f>
        <v>0</v>
      </c>
      <c r="BH174" s="190">
        <f>IF(N174="sníž. přenesená",J174,0)</f>
        <v>0</v>
      </c>
      <c r="BI174" s="190">
        <f>IF(N174="nulová",J174,0)</f>
        <v>0</v>
      </c>
      <c r="BJ174" s="16" t="s">
        <v>83</v>
      </c>
      <c r="BK174" s="190">
        <f>ROUND(I174*H174,2)</f>
        <v>0</v>
      </c>
      <c r="BL174" s="16" t="s">
        <v>133</v>
      </c>
      <c r="BM174" s="189" t="s">
        <v>184</v>
      </c>
    </row>
    <row r="175" spans="1:65" s="2" customFormat="1" ht="11.25">
      <c r="A175" s="33"/>
      <c r="B175" s="34"/>
      <c r="C175" s="35"/>
      <c r="D175" s="191" t="s">
        <v>135</v>
      </c>
      <c r="E175" s="35"/>
      <c r="F175" s="192" t="s">
        <v>183</v>
      </c>
      <c r="G175" s="35"/>
      <c r="H175" s="35"/>
      <c r="I175" s="35"/>
      <c r="J175" s="35"/>
      <c r="K175" s="35"/>
      <c r="L175" s="38"/>
      <c r="M175" s="194"/>
      <c r="N175" s="195"/>
      <c r="O175" s="70"/>
      <c r="P175" s="70"/>
      <c r="Q175" s="70"/>
      <c r="R175" s="70"/>
      <c r="S175" s="70"/>
      <c r="T175" s="71"/>
      <c r="U175" s="33"/>
      <c r="V175" s="33"/>
      <c r="W175" s="33"/>
      <c r="X175" s="33"/>
      <c r="Y175" s="33"/>
      <c r="Z175" s="33"/>
      <c r="AA175" s="33"/>
      <c r="AB175" s="33"/>
      <c r="AC175" s="33"/>
      <c r="AD175" s="33"/>
      <c r="AE175" s="33"/>
      <c r="AT175" s="16" t="s">
        <v>135</v>
      </c>
      <c r="AU175" s="16" t="s">
        <v>83</v>
      </c>
    </row>
    <row r="176" spans="1:65" s="14" customFormat="1" ht="11.25">
      <c r="B176" s="218"/>
      <c r="C176" s="219"/>
      <c r="D176" s="191" t="s">
        <v>136</v>
      </c>
      <c r="E176" s="220" t="s">
        <v>1</v>
      </c>
      <c r="F176" s="221" t="s">
        <v>185</v>
      </c>
      <c r="G176" s="219"/>
      <c r="H176" s="220" t="s">
        <v>1</v>
      </c>
      <c r="I176" s="219"/>
      <c r="J176" s="219"/>
      <c r="K176" s="219"/>
      <c r="L176" s="223"/>
      <c r="M176" s="224"/>
      <c r="N176" s="225"/>
      <c r="O176" s="225"/>
      <c r="P176" s="225"/>
      <c r="Q176" s="225"/>
      <c r="R176" s="225"/>
      <c r="S176" s="225"/>
      <c r="T176" s="226"/>
      <c r="AT176" s="227" t="s">
        <v>136</v>
      </c>
      <c r="AU176" s="227" t="s">
        <v>83</v>
      </c>
      <c r="AV176" s="14" t="s">
        <v>83</v>
      </c>
      <c r="AW176" s="14" t="s">
        <v>31</v>
      </c>
      <c r="AX176" s="14" t="s">
        <v>75</v>
      </c>
      <c r="AY176" s="227" t="s">
        <v>126</v>
      </c>
    </row>
    <row r="177" spans="1:65" s="12" customFormat="1" ht="11.25">
      <c r="B177" s="196"/>
      <c r="C177" s="197"/>
      <c r="D177" s="191" t="s">
        <v>136</v>
      </c>
      <c r="E177" s="198" t="s">
        <v>1</v>
      </c>
      <c r="F177" s="199" t="s">
        <v>186</v>
      </c>
      <c r="G177" s="197"/>
      <c r="H177" s="200">
        <v>2</v>
      </c>
      <c r="I177" s="197"/>
      <c r="J177" s="197"/>
      <c r="K177" s="197"/>
      <c r="L177" s="202"/>
      <c r="M177" s="203"/>
      <c r="N177" s="204"/>
      <c r="O177" s="204"/>
      <c r="P177" s="204"/>
      <c r="Q177" s="204"/>
      <c r="R177" s="204"/>
      <c r="S177" s="204"/>
      <c r="T177" s="205"/>
      <c r="AT177" s="206" t="s">
        <v>136</v>
      </c>
      <c r="AU177" s="206" t="s">
        <v>83</v>
      </c>
      <c r="AV177" s="12" t="s">
        <v>85</v>
      </c>
      <c r="AW177" s="12" t="s">
        <v>31</v>
      </c>
      <c r="AX177" s="12" t="s">
        <v>75</v>
      </c>
      <c r="AY177" s="206" t="s">
        <v>126</v>
      </c>
    </row>
    <row r="178" spans="1:65" s="13" customFormat="1" ht="11.25">
      <c r="B178" s="207"/>
      <c r="C178" s="208"/>
      <c r="D178" s="191" t="s">
        <v>136</v>
      </c>
      <c r="E178" s="209" t="s">
        <v>1</v>
      </c>
      <c r="F178" s="210" t="s">
        <v>138</v>
      </c>
      <c r="G178" s="208"/>
      <c r="H178" s="211">
        <v>2</v>
      </c>
      <c r="I178" s="208"/>
      <c r="J178" s="208"/>
      <c r="K178" s="208"/>
      <c r="L178" s="213"/>
      <c r="M178" s="214"/>
      <c r="N178" s="215"/>
      <c r="O178" s="215"/>
      <c r="P178" s="215"/>
      <c r="Q178" s="215"/>
      <c r="R178" s="215"/>
      <c r="S178" s="215"/>
      <c r="T178" s="216"/>
      <c r="AT178" s="217" t="s">
        <v>136</v>
      </c>
      <c r="AU178" s="217" t="s">
        <v>83</v>
      </c>
      <c r="AV178" s="13" t="s">
        <v>133</v>
      </c>
      <c r="AW178" s="13" t="s">
        <v>31</v>
      </c>
      <c r="AX178" s="13" t="s">
        <v>83</v>
      </c>
      <c r="AY178" s="217" t="s">
        <v>126</v>
      </c>
    </row>
    <row r="179" spans="1:65" s="14" customFormat="1" ht="11.25">
      <c r="B179" s="218"/>
      <c r="C179" s="219"/>
      <c r="D179" s="191" t="s">
        <v>136</v>
      </c>
      <c r="E179" s="220" t="s">
        <v>1</v>
      </c>
      <c r="F179" s="221" t="s">
        <v>139</v>
      </c>
      <c r="G179" s="219"/>
      <c r="H179" s="220" t="s">
        <v>1</v>
      </c>
      <c r="I179" s="219"/>
      <c r="J179" s="219"/>
      <c r="K179" s="219"/>
      <c r="L179" s="223"/>
      <c r="M179" s="224"/>
      <c r="N179" s="225"/>
      <c r="O179" s="225"/>
      <c r="P179" s="225"/>
      <c r="Q179" s="225"/>
      <c r="R179" s="225"/>
      <c r="S179" s="225"/>
      <c r="T179" s="226"/>
      <c r="AT179" s="227" t="s">
        <v>136</v>
      </c>
      <c r="AU179" s="227" t="s">
        <v>83</v>
      </c>
      <c r="AV179" s="14" t="s">
        <v>83</v>
      </c>
      <c r="AW179" s="14" t="s">
        <v>31</v>
      </c>
      <c r="AX179" s="14" t="s">
        <v>75</v>
      </c>
      <c r="AY179" s="227" t="s">
        <v>126</v>
      </c>
    </row>
    <row r="180" spans="1:65" s="2" customFormat="1" ht="16.5" customHeight="1">
      <c r="A180" s="33"/>
      <c r="B180" s="34"/>
      <c r="C180" s="177" t="s">
        <v>187</v>
      </c>
      <c r="D180" s="177" t="s">
        <v>127</v>
      </c>
      <c r="E180" s="178" t="s">
        <v>188</v>
      </c>
      <c r="F180" s="179" t="s">
        <v>189</v>
      </c>
      <c r="G180" s="180" t="s">
        <v>142</v>
      </c>
      <c r="H180" s="181">
        <v>40</v>
      </c>
      <c r="I180" s="291"/>
      <c r="J180" s="183">
        <f>ROUND(I180*H180,2)</f>
        <v>0</v>
      </c>
      <c r="K180" s="179" t="s">
        <v>131</v>
      </c>
      <c r="L180" s="184"/>
      <c r="M180" s="185" t="s">
        <v>1</v>
      </c>
      <c r="N180" s="186" t="s">
        <v>40</v>
      </c>
      <c r="O180" s="70"/>
      <c r="P180" s="187">
        <f>O180*H180</f>
        <v>0</v>
      </c>
      <c r="Q180" s="187">
        <v>2.5500000000000002E-3</v>
      </c>
      <c r="R180" s="187">
        <f>Q180*H180</f>
        <v>0.10200000000000001</v>
      </c>
      <c r="S180" s="187">
        <v>0</v>
      </c>
      <c r="T180" s="188">
        <f>S180*H180</f>
        <v>0</v>
      </c>
      <c r="U180" s="33"/>
      <c r="V180" s="33"/>
      <c r="W180" s="33"/>
      <c r="X180" s="33"/>
      <c r="Y180" s="33"/>
      <c r="Z180" s="33"/>
      <c r="AA180" s="33"/>
      <c r="AB180" s="33"/>
      <c r="AC180" s="33"/>
      <c r="AD180" s="33"/>
      <c r="AE180" s="33"/>
      <c r="AR180" s="189" t="s">
        <v>132</v>
      </c>
      <c r="AT180" s="189" t="s">
        <v>127</v>
      </c>
      <c r="AU180" s="189" t="s">
        <v>83</v>
      </c>
      <c r="AY180" s="16" t="s">
        <v>126</v>
      </c>
      <c r="BE180" s="190">
        <f>IF(N180="základní",J180,0)</f>
        <v>0</v>
      </c>
      <c r="BF180" s="190">
        <f>IF(N180="snížená",J180,0)</f>
        <v>0</v>
      </c>
      <c r="BG180" s="190">
        <f>IF(N180="zákl. přenesená",J180,0)</f>
        <v>0</v>
      </c>
      <c r="BH180" s="190">
        <f>IF(N180="sníž. přenesená",J180,0)</f>
        <v>0</v>
      </c>
      <c r="BI180" s="190">
        <f>IF(N180="nulová",J180,0)</f>
        <v>0</v>
      </c>
      <c r="BJ180" s="16" t="s">
        <v>83</v>
      </c>
      <c r="BK180" s="190">
        <f>ROUND(I180*H180,2)</f>
        <v>0</v>
      </c>
      <c r="BL180" s="16" t="s">
        <v>133</v>
      </c>
      <c r="BM180" s="189" t="s">
        <v>190</v>
      </c>
    </row>
    <row r="181" spans="1:65" s="2" customFormat="1" ht="11.25">
      <c r="A181" s="33"/>
      <c r="B181" s="34"/>
      <c r="C181" s="35"/>
      <c r="D181" s="191" t="s">
        <v>135</v>
      </c>
      <c r="E181" s="35"/>
      <c r="F181" s="192" t="s">
        <v>189</v>
      </c>
      <c r="G181" s="35"/>
      <c r="H181" s="35"/>
      <c r="I181" s="35"/>
      <c r="J181" s="35"/>
      <c r="K181" s="35"/>
      <c r="L181" s="38"/>
      <c r="M181" s="194"/>
      <c r="N181" s="195"/>
      <c r="O181" s="70"/>
      <c r="P181" s="70"/>
      <c r="Q181" s="70"/>
      <c r="R181" s="70"/>
      <c r="S181" s="70"/>
      <c r="T181" s="71"/>
      <c r="U181" s="33"/>
      <c r="V181" s="33"/>
      <c r="W181" s="33"/>
      <c r="X181" s="33"/>
      <c r="Y181" s="33"/>
      <c r="Z181" s="33"/>
      <c r="AA181" s="33"/>
      <c r="AB181" s="33"/>
      <c r="AC181" s="33"/>
      <c r="AD181" s="33"/>
      <c r="AE181" s="33"/>
      <c r="AT181" s="16" t="s">
        <v>135</v>
      </c>
      <c r="AU181" s="16" t="s">
        <v>83</v>
      </c>
    </row>
    <row r="182" spans="1:65" s="12" customFormat="1" ht="11.25">
      <c r="B182" s="196"/>
      <c r="C182" s="197"/>
      <c r="D182" s="191" t="s">
        <v>136</v>
      </c>
      <c r="E182" s="198" t="s">
        <v>1</v>
      </c>
      <c r="F182" s="199" t="s">
        <v>191</v>
      </c>
      <c r="G182" s="197"/>
      <c r="H182" s="200">
        <v>40</v>
      </c>
      <c r="I182" s="197"/>
      <c r="J182" s="197"/>
      <c r="K182" s="197"/>
      <c r="L182" s="202"/>
      <c r="M182" s="203"/>
      <c r="N182" s="204"/>
      <c r="O182" s="204"/>
      <c r="P182" s="204"/>
      <c r="Q182" s="204"/>
      <c r="R182" s="204"/>
      <c r="S182" s="204"/>
      <c r="T182" s="205"/>
      <c r="AT182" s="206" t="s">
        <v>136</v>
      </c>
      <c r="AU182" s="206" t="s">
        <v>83</v>
      </c>
      <c r="AV182" s="12" t="s">
        <v>85</v>
      </c>
      <c r="AW182" s="12" t="s">
        <v>31</v>
      </c>
      <c r="AX182" s="12" t="s">
        <v>75</v>
      </c>
      <c r="AY182" s="206" t="s">
        <v>126</v>
      </c>
    </row>
    <row r="183" spans="1:65" s="13" customFormat="1" ht="11.25">
      <c r="B183" s="207"/>
      <c r="C183" s="208"/>
      <c r="D183" s="191" t="s">
        <v>136</v>
      </c>
      <c r="E183" s="209" t="s">
        <v>1</v>
      </c>
      <c r="F183" s="210" t="s">
        <v>138</v>
      </c>
      <c r="G183" s="208"/>
      <c r="H183" s="211">
        <v>40</v>
      </c>
      <c r="I183" s="208"/>
      <c r="J183" s="208"/>
      <c r="K183" s="208"/>
      <c r="L183" s="213"/>
      <c r="M183" s="214"/>
      <c r="N183" s="215"/>
      <c r="O183" s="215"/>
      <c r="P183" s="215"/>
      <c r="Q183" s="215"/>
      <c r="R183" s="215"/>
      <c r="S183" s="215"/>
      <c r="T183" s="216"/>
      <c r="AT183" s="217" t="s">
        <v>136</v>
      </c>
      <c r="AU183" s="217" t="s">
        <v>83</v>
      </c>
      <c r="AV183" s="13" t="s">
        <v>133</v>
      </c>
      <c r="AW183" s="13" t="s">
        <v>31</v>
      </c>
      <c r="AX183" s="13" t="s">
        <v>83</v>
      </c>
      <c r="AY183" s="217" t="s">
        <v>126</v>
      </c>
    </row>
    <row r="184" spans="1:65" s="14" customFormat="1" ht="11.25">
      <c r="B184" s="218"/>
      <c r="C184" s="219"/>
      <c r="D184" s="191" t="s">
        <v>136</v>
      </c>
      <c r="E184" s="220" t="s">
        <v>1</v>
      </c>
      <c r="F184" s="221" t="s">
        <v>139</v>
      </c>
      <c r="G184" s="219"/>
      <c r="H184" s="220" t="s">
        <v>1</v>
      </c>
      <c r="I184" s="219"/>
      <c r="J184" s="219"/>
      <c r="K184" s="219"/>
      <c r="L184" s="223"/>
      <c r="M184" s="224"/>
      <c r="N184" s="225"/>
      <c r="O184" s="225"/>
      <c r="P184" s="225"/>
      <c r="Q184" s="225"/>
      <c r="R184" s="225"/>
      <c r="S184" s="225"/>
      <c r="T184" s="226"/>
      <c r="AT184" s="227" t="s">
        <v>136</v>
      </c>
      <c r="AU184" s="227" t="s">
        <v>83</v>
      </c>
      <c r="AV184" s="14" t="s">
        <v>83</v>
      </c>
      <c r="AW184" s="14" t="s">
        <v>31</v>
      </c>
      <c r="AX184" s="14" t="s">
        <v>75</v>
      </c>
      <c r="AY184" s="227" t="s">
        <v>126</v>
      </c>
    </row>
    <row r="185" spans="1:65" s="2" customFormat="1" ht="16.5" customHeight="1">
      <c r="A185" s="33"/>
      <c r="B185" s="34"/>
      <c r="C185" s="177" t="s">
        <v>167</v>
      </c>
      <c r="D185" s="177" t="s">
        <v>127</v>
      </c>
      <c r="E185" s="178" t="s">
        <v>192</v>
      </c>
      <c r="F185" s="179" t="s">
        <v>193</v>
      </c>
      <c r="G185" s="180" t="s">
        <v>142</v>
      </c>
      <c r="H185" s="181">
        <v>4</v>
      </c>
      <c r="I185" s="291"/>
      <c r="J185" s="183">
        <f>ROUND(I185*H185,2)</f>
        <v>0</v>
      </c>
      <c r="K185" s="179" t="s">
        <v>131</v>
      </c>
      <c r="L185" s="184"/>
      <c r="M185" s="185" t="s">
        <v>1</v>
      </c>
      <c r="N185" s="186" t="s">
        <v>40</v>
      </c>
      <c r="O185" s="70"/>
      <c r="P185" s="187">
        <f>O185*H185</f>
        <v>0</v>
      </c>
      <c r="Q185" s="187">
        <v>3.0000000000000001E-3</v>
      </c>
      <c r="R185" s="187">
        <f>Q185*H185</f>
        <v>1.2E-2</v>
      </c>
      <c r="S185" s="187">
        <v>0</v>
      </c>
      <c r="T185" s="188">
        <f>S185*H185</f>
        <v>0</v>
      </c>
      <c r="U185" s="33"/>
      <c r="V185" s="33"/>
      <c r="W185" s="33"/>
      <c r="X185" s="33"/>
      <c r="Y185" s="33"/>
      <c r="Z185" s="33"/>
      <c r="AA185" s="33"/>
      <c r="AB185" s="33"/>
      <c r="AC185" s="33"/>
      <c r="AD185" s="33"/>
      <c r="AE185" s="33"/>
      <c r="AR185" s="189" t="s">
        <v>132</v>
      </c>
      <c r="AT185" s="189" t="s">
        <v>127</v>
      </c>
      <c r="AU185" s="189" t="s">
        <v>83</v>
      </c>
      <c r="AY185" s="16" t="s">
        <v>126</v>
      </c>
      <c r="BE185" s="190">
        <f>IF(N185="základní",J185,0)</f>
        <v>0</v>
      </c>
      <c r="BF185" s="190">
        <f>IF(N185="snížená",J185,0)</f>
        <v>0</v>
      </c>
      <c r="BG185" s="190">
        <f>IF(N185="zákl. přenesená",J185,0)</f>
        <v>0</v>
      </c>
      <c r="BH185" s="190">
        <f>IF(N185="sníž. přenesená",J185,0)</f>
        <v>0</v>
      </c>
      <c r="BI185" s="190">
        <f>IF(N185="nulová",J185,0)</f>
        <v>0</v>
      </c>
      <c r="BJ185" s="16" t="s">
        <v>83</v>
      </c>
      <c r="BK185" s="190">
        <f>ROUND(I185*H185,2)</f>
        <v>0</v>
      </c>
      <c r="BL185" s="16" t="s">
        <v>133</v>
      </c>
      <c r="BM185" s="189" t="s">
        <v>194</v>
      </c>
    </row>
    <row r="186" spans="1:65" s="2" customFormat="1" ht="11.25">
      <c r="A186" s="33"/>
      <c r="B186" s="34"/>
      <c r="C186" s="35"/>
      <c r="D186" s="191" t="s">
        <v>135</v>
      </c>
      <c r="E186" s="35"/>
      <c r="F186" s="192" t="s">
        <v>193</v>
      </c>
      <c r="G186" s="35"/>
      <c r="H186" s="35"/>
      <c r="I186" s="35"/>
      <c r="J186" s="35"/>
      <c r="K186" s="35"/>
      <c r="L186" s="38"/>
      <c r="M186" s="194"/>
      <c r="N186" s="195"/>
      <c r="O186" s="70"/>
      <c r="P186" s="70"/>
      <c r="Q186" s="70"/>
      <c r="R186" s="70"/>
      <c r="S186" s="70"/>
      <c r="T186" s="71"/>
      <c r="U186" s="33"/>
      <c r="V186" s="33"/>
      <c r="W186" s="33"/>
      <c r="X186" s="33"/>
      <c r="Y186" s="33"/>
      <c r="Z186" s="33"/>
      <c r="AA186" s="33"/>
      <c r="AB186" s="33"/>
      <c r="AC186" s="33"/>
      <c r="AD186" s="33"/>
      <c r="AE186" s="33"/>
      <c r="AT186" s="16" t="s">
        <v>135</v>
      </c>
      <c r="AU186" s="16" t="s">
        <v>83</v>
      </c>
    </row>
    <row r="187" spans="1:65" s="12" customFormat="1" ht="11.25">
      <c r="B187" s="196"/>
      <c r="C187" s="197"/>
      <c r="D187" s="191" t="s">
        <v>136</v>
      </c>
      <c r="E187" s="198" t="s">
        <v>1</v>
      </c>
      <c r="F187" s="199" t="s">
        <v>133</v>
      </c>
      <c r="G187" s="197"/>
      <c r="H187" s="200">
        <v>4</v>
      </c>
      <c r="I187" s="197"/>
      <c r="J187" s="197"/>
      <c r="K187" s="197"/>
      <c r="L187" s="202"/>
      <c r="M187" s="203"/>
      <c r="N187" s="204"/>
      <c r="O187" s="204"/>
      <c r="P187" s="204"/>
      <c r="Q187" s="204"/>
      <c r="R187" s="204"/>
      <c r="S187" s="204"/>
      <c r="T187" s="205"/>
      <c r="AT187" s="206" t="s">
        <v>136</v>
      </c>
      <c r="AU187" s="206" t="s">
        <v>83</v>
      </c>
      <c r="AV187" s="12" t="s">
        <v>85</v>
      </c>
      <c r="AW187" s="12" t="s">
        <v>31</v>
      </c>
      <c r="AX187" s="12" t="s">
        <v>75</v>
      </c>
      <c r="AY187" s="206" t="s">
        <v>126</v>
      </c>
    </row>
    <row r="188" spans="1:65" s="13" customFormat="1" ht="11.25">
      <c r="B188" s="207"/>
      <c r="C188" s="208"/>
      <c r="D188" s="191" t="s">
        <v>136</v>
      </c>
      <c r="E188" s="209" t="s">
        <v>1</v>
      </c>
      <c r="F188" s="210" t="s">
        <v>138</v>
      </c>
      <c r="G188" s="208"/>
      <c r="H188" s="211">
        <v>4</v>
      </c>
      <c r="I188" s="208"/>
      <c r="J188" s="208"/>
      <c r="K188" s="208"/>
      <c r="L188" s="213"/>
      <c r="M188" s="214"/>
      <c r="N188" s="215"/>
      <c r="O188" s="215"/>
      <c r="P188" s="215"/>
      <c r="Q188" s="215"/>
      <c r="R188" s="215"/>
      <c r="S188" s="215"/>
      <c r="T188" s="216"/>
      <c r="AT188" s="217" t="s">
        <v>136</v>
      </c>
      <c r="AU188" s="217" t="s">
        <v>83</v>
      </c>
      <c r="AV188" s="13" t="s">
        <v>133</v>
      </c>
      <c r="AW188" s="13" t="s">
        <v>31</v>
      </c>
      <c r="AX188" s="13" t="s">
        <v>83</v>
      </c>
      <c r="AY188" s="217" t="s">
        <v>126</v>
      </c>
    </row>
    <row r="189" spans="1:65" s="14" customFormat="1" ht="11.25">
      <c r="B189" s="218"/>
      <c r="C189" s="219"/>
      <c r="D189" s="191" t="s">
        <v>136</v>
      </c>
      <c r="E189" s="220" t="s">
        <v>1</v>
      </c>
      <c r="F189" s="221" t="s">
        <v>139</v>
      </c>
      <c r="G189" s="219"/>
      <c r="H189" s="220" t="s">
        <v>1</v>
      </c>
      <c r="I189" s="219"/>
      <c r="J189" s="219"/>
      <c r="K189" s="219"/>
      <c r="L189" s="223"/>
      <c r="M189" s="224"/>
      <c r="N189" s="225"/>
      <c r="O189" s="225"/>
      <c r="P189" s="225"/>
      <c r="Q189" s="225"/>
      <c r="R189" s="225"/>
      <c r="S189" s="225"/>
      <c r="T189" s="226"/>
      <c r="AT189" s="227" t="s">
        <v>136</v>
      </c>
      <c r="AU189" s="227" t="s">
        <v>83</v>
      </c>
      <c r="AV189" s="14" t="s">
        <v>83</v>
      </c>
      <c r="AW189" s="14" t="s">
        <v>31</v>
      </c>
      <c r="AX189" s="14" t="s">
        <v>75</v>
      </c>
      <c r="AY189" s="227" t="s">
        <v>126</v>
      </c>
    </row>
    <row r="190" spans="1:65" s="2" customFormat="1" ht="16.5" customHeight="1">
      <c r="A190" s="33"/>
      <c r="B190" s="34"/>
      <c r="C190" s="177" t="s">
        <v>195</v>
      </c>
      <c r="D190" s="177" t="s">
        <v>127</v>
      </c>
      <c r="E190" s="178" t="s">
        <v>196</v>
      </c>
      <c r="F190" s="179" t="s">
        <v>197</v>
      </c>
      <c r="G190" s="180" t="s">
        <v>142</v>
      </c>
      <c r="H190" s="181">
        <v>22</v>
      </c>
      <c r="I190" s="291"/>
      <c r="J190" s="183">
        <f>ROUND(I190*H190,2)</f>
        <v>0</v>
      </c>
      <c r="K190" s="179" t="s">
        <v>131</v>
      </c>
      <c r="L190" s="184"/>
      <c r="M190" s="185" t="s">
        <v>1</v>
      </c>
      <c r="N190" s="186" t="s">
        <v>40</v>
      </c>
      <c r="O190" s="70"/>
      <c r="P190" s="187">
        <f>O190*H190</f>
        <v>0</v>
      </c>
      <c r="Q190" s="187">
        <v>2.2499999999999998E-3</v>
      </c>
      <c r="R190" s="187">
        <f>Q190*H190</f>
        <v>4.9499999999999995E-2</v>
      </c>
      <c r="S190" s="187">
        <v>0</v>
      </c>
      <c r="T190" s="188">
        <f>S190*H190</f>
        <v>0</v>
      </c>
      <c r="U190" s="33"/>
      <c r="V190" s="33"/>
      <c r="W190" s="33"/>
      <c r="X190" s="33"/>
      <c r="Y190" s="33"/>
      <c r="Z190" s="33"/>
      <c r="AA190" s="33"/>
      <c r="AB190" s="33"/>
      <c r="AC190" s="33"/>
      <c r="AD190" s="33"/>
      <c r="AE190" s="33"/>
      <c r="AR190" s="189" t="s">
        <v>132</v>
      </c>
      <c r="AT190" s="189" t="s">
        <v>127</v>
      </c>
      <c r="AU190" s="189" t="s">
        <v>83</v>
      </c>
      <c r="AY190" s="16" t="s">
        <v>126</v>
      </c>
      <c r="BE190" s="190">
        <f>IF(N190="základní",J190,0)</f>
        <v>0</v>
      </c>
      <c r="BF190" s="190">
        <f>IF(N190="snížená",J190,0)</f>
        <v>0</v>
      </c>
      <c r="BG190" s="190">
        <f>IF(N190="zákl. přenesená",J190,0)</f>
        <v>0</v>
      </c>
      <c r="BH190" s="190">
        <f>IF(N190="sníž. přenesená",J190,0)</f>
        <v>0</v>
      </c>
      <c r="BI190" s="190">
        <f>IF(N190="nulová",J190,0)</f>
        <v>0</v>
      </c>
      <c r="BJ190" s="16" t="s">
        <v>83</v>
      </c>
      <c r="BK190" s="190">
        <f>ROUND(I190*H190,2)</f>
        <v>0</v>
      </c>
      <c r="BL190" s="16" t="s">
        <v>133</v>
      </c>
      <c r="BM190" s="189" t="s">
        <v>198</v>
      </c>
    </row>
    <row r="191" spans="1:65" s="2" customFormat="1" ht="11.25">
      <c r="A191" s="33"/>
      <c r="B191" s="34"/>
      <c r="C191" s="35"/>
      <c r="D191" s="191" t="s">
        <v>135</v>
      </c>
      <c r="E191" s="35"/>
      <c r="F191" s="192" t="s">
        <v>197</v>
      </c>
      <c r="G191" s="35"/>
      <c r="H191" s="35"/>
      <c r="I191" s="35"/>
      <c r="J191" s="35"/>
      <c r="K191" s="35"/>
      <c r="L191" s="38"/>
      <c r="M191" s="194"/>
      <c r="N191" s="195"/>
      <c r="O191" s="70"/>
      <c r="P191" s="70"/>
      <c r="Q191" s="70"/>
      <c r="R191" s="70"/>
      <c r="S191" s="70"/>
      <c r="T191" s="71"/>
      <c r="U191" s="33"/>
      <c r="V191" s="33"/>
      <c r="W191" s="33"/>
      <c r="X191" s="33"/>
      <c r="Y191" s="33"/>
      <c r="Z191" s="33"/>
      <c r="AA191" s="33"/>
      <c r="AB191" s="33"/>
      <c r="AC191" s="33"/>
      <c r="AD191" s="33"/>
      <c r="AE191" s="33"/>
      <c r="AT191" s="16" t="s">
        <v>135</v>
      </c>
      <c r="AU191" s="16" t="s">
        <v>83</v>
      </c>
    </row>
    <row r="192" spans="1:65" s="14" customFormat="1" ht="22.5">
      <c r="B192" s="218"/>
      <c r="C192" s="219"/>
      <c r="D192" s="191" t="s">
        <v>136</v>
      </c>
      <c r="E192" s="220" t="s">
        <v>1</v>
      </c>
      <c r="F192" s="221" t="s">
        <v>199</v>
      </c>
      <c r="G192" s="219"/>
      <c r="H192" s="220" t="s">
        <v>1</v>
      </c>
      <c r="I192" s="219"/>
      <c r="J192" s="219"/>
      <c r="K192" s="219"/>
      <c r="L192" s="223"/>
      <c r="M192" s="224"/>
      <c r="N192" s="225"/>
      <c r="O192" s="225"/>
      <c r="P192" s="225"/>
      <c r="Q192" s="225"/>
      <c r="R192" s="225"/>
      <c r="S192" s="225"/>
      <c r="T192" s="226"/>
      <c r="AT192" s="227" t="s">
        <v>136</v>
      </c>
      <c r="AU192" s="227" t="s">
        <v>83</v>
      </c>
      <c r="AV192" s="14" t="s">
        <v>83</v>
      </c>
      <c r="AW192" s="14" t="s">
        <v>31</v>
      </c>
      <c r="AX192" s="14" t="s">
        <v>75</v>
      </c>
      <c r="AY192" s="227" t="s">
        <v>126</v>
      </c>
    </row>
    <row r="193" spans="1:65" s="12" customFormat="1" ht="11.25">
      <c r="B193" s="196"/>
      <c r="C193" s="197"/>
      <c r="D193" s="191" t="s">
        <v>136</v>
      </c>
      <c r="E193" s="198" t="s">
        <v>1</v>
      </c>
      <c r="F193" s="199" t="s">
        <v>200</v>
      </c>
      <c r="G193" s="197"/>
      <c r="H193" s="200">
        <v>6</v>
      </c>
      <c r="I193" s="197"/>
      <c r="J193" s="197"/>
      <c r="K193" s="197"/>
      <c r="L193" s="202"/>
      <c r="M193" s="203"/>
      <c r="N193" s="204"/>
      <c r="O193" s="204"/>
      <c r="P193" s="204"/>
      <c r="Q193" s="204"/>
      <c r="R193" s="204"/>
      <c r="S193" s="204"/>
      <c r="T193" s="205"/>
      <c r="AT193" s="206" t="s">
        <v>136</v>
      </c>
      <c r="AU193" s="206" t="s">
        <v>83</v>
      </c>
      <c r="AV193" s="12" t="s">
        <v>85</v>
      </c>
      <c r="AW193" s="12" t="s">
        <v>31</v>
      </c>
      <c r="AX193" s="12" t="s">
        <v>75</v>
      </c>
      <c r="AY193" s="206" t="s">
        <v>126</v>
      </c>
    </row>
    <row r="194" spans="1:65" s="14" customFormat="1" ht="11.25">
      <c r="B194" s="218"/>
      <c r="C194" s="219"/>
      <c r="D194" s="191" t="s">
        <v>136</v>
      </c>
      <c r="E194" s="220" t="s">
        <v>1</v>
      </c>
      <c r="F194" s="221" t="s">
        <v>201</v>
      </c>
      <c r="G194" s="219"/>
      <c r="H194" s="220" t="s">
        <v>1</v>
      </c>
      <c r="I194" s="219"/>
      <c r="J194" s="219"/>
      <c r="K194" s="219"/>
      <c r="L194" s="223"/>
      <c r="M194" s="224"/>
      <c r="N194" s="225"/>
      <c r="O194" s="225"/>
      <c r="P194" s="225"/>
      <c r="Q194" s="225"/>
      <c r="R194" s="225"/>
      <c r="S194" s="225"/>
      <c r="T194" s="226"/>
      <c r="AT194" s="227" t="s">
        <v>136</v>
      </c>
      <c r="AU194" s="227" t="s">
        <v>83</v>
      </c>
      <c r="AV194" s="14" t="s">
        <v>83</v>
      </c>
      <c r="AW194" s="14" t="s">
        <v>31</v>
      </c>
      <c r="AX194" s="14" t="s">
        <v>75</v>
      </c>
      <c r="AY194" s="227" t="s">
        <v>126</v>
      </c>
    </row>
    <row r="195" spans="1:65" s="12" customFormat="1" ht="11.25">
      <c r="B195" s="196"/>
      <c r="C195" s="197"/>
      <c r="D195" s="191" t="s">
        <v>136</v>
      </c>
      <c r="E195" s="198" t="s">
        <v>1</v>
      </c>
      <c r="F195" s="199" t="s">
        <v>202</v>
      </c>
      <c r="G195" s="197"/>
      <c r="H195" s="200">
        <v>5</v>
      </c>
      <c r="I195" s="197"/>
      <c r="J195" s="197"/>
      <c r="K195" s="197"/>
      <c r="L195" s="202"/>
      <c r="M195" s="203"/>
      <c r="N195" s="204"/>
      <c r="O195" s="204"/>
      <c r="P195" s="204"/>
      <c r="Q195" s="204"/>
      <c r="R195" s="204"/>
      <c r="S195" s="204"/>
      <c r="T195" s="205"/>
      <c r="AT195" s="206" t="s">
        <v>136</v>
      </c>
      <c r="AU195" s="206" t="s">
        <v>83</v>
      </c>
      <c r="AV195" s="12" t="s">
        <v>85</v>
      </c>
      <c r="AW195" s="12" t="s">
        <v>31</v>
      </c>
      <c r="AX195" s="12" t="s">
        <v>75</v>
      </c>
      <c r="AY195" s="206" t="s">
        <v>126</v>
      </c>
    </row>
    <row r="196" spans="1:65" s="14" customFormat="1" ht="22.5">
      <c r="B196" s="218"/>
      <c r="C196" s="219"/>
      <c r="D196" s="191" t="s">
        <v>136</v>
      </c>
      <c r="E196" s="220" t="s">
        <v>1</v>
      </c>
      <c r="F196" s="221" t="s">
        <v>203</v>
      </c>
      <c r="G196" s="219"/>
      <c r="H196" s="220" t="s">
        <v>1</v>
      </c>
      <c r="I196" s="219"/>
      <c r="J196" s="219"/>
      <c r="K196" s="219"/>
      <c r="L196" s="223"/>
      <c r="M196" s="224"/>
      <c r="N196" s="225"/>
      <c r="O196" s="225"/>
      <c r="P196" s="225"/>
      <c r="Q196" s="225"/>
      <c r="R196" s="225"/>
      <c r="S196" s="225"/>
      <c r="T196" s="226"/>
      <c r="AT196" s="227" t="s">
        <v>136</v>
      </c>
      <c r="AU196" s="227" t="s">
        <v>83</v>
      </c>
      <c r="AV196" s="14" t="s">
        <v>83</v>
      </c>
      <c r="AW196" s="14" t="s">
        <v>31</v>
      </c>
      <c r="AX196" s="14" t="s">
        <v>75</v>
      </c>
      <c r="AY196" s="227" t="s">
        <v>126</v>
      </c>
    </row>
    <row r="197" spans="1:65" s="12" customFormat="1" ht="11.25">
      <c r="B197" s="196"/>
      <c r="C197" s="197"/>
      <c r="D197" s="191" t="s">
        <v>136</v>
      </c>
      <c r="E197" s="198" t="s">
        <v>1</v>
      </c>
      <c r="F197" s="199" t="s">
        <v>204</v>
      </c>
      <c r="G197" s="197"/>
      <c r="H197" s="200">
        <v>11</v>
      </c>
      <c r="I197" s="197"/>
      <c r="J197" s="197"/>
      <c r="K197" s="197"/>
      <c r="L197" s="202"/>
      <c r="M197" s="203"/>
      <c r="N197" s="204"/>
      <c r="O197" s="204"/>
      <c r="P197" s="204"/>
      <c r="Q197" s="204"/>
      <c r="R197" s="204"/>
      <c r="S197" s="204"/>
      <c r="T197" s="205"/>
      <c r="AT197" s="206" t="s">
        <v>136</v>
      </c>
      <c r="AU197" s="206" t="s">
        <v>83</v>
      </c>
      <c r="AV197" s="12" t="s">
        <v>85</v>
      </c>
      <c r="AW197" s="12" t="s">
        <v>31</v>
      </c>
      <c r="AX197" s="12" t="s">
        <v>75</v>
      </c>
      <c r="AY197" s="206" t="s">
        <v>126</v>
      </c>
    </row>
    <row r="198" spans="1:65" s="13" customFormat="1" ht="11.25">
      <c r="B198" s="207"/>
      <c r="C198" s="208"/>
      <c r="D198" s="191" t="s">
        <v>136</v>
      </c>
      <c r="E198" s="209" t="s">
        <v>1</v>
      </c>
      <c r="F198" s="210" t="s">
        <v>138</v>
      </c>
      <c r="G198" s="208"/>
      <c r="H198" s="211">
        <v>22</v>
      </c>
      <c r="I198" s="208"/>
      <c r="J198" s="208"/>
      <c r="K198" s="208"/>
      <c r="L198" s="213"/>
      <c r="M198" s="214"/>
      <c r="N198" s="215"/>
      <c r="O198" s="215"/>
      <c r="P198" s="215"/>
      <c r="Q198" s="215"/>
      <c r="R198" s="215"/>
      <c r="S198" s="215"/>
      <c r="T198" s="216"/>
      <c r="AT198" s="217" t="s">
        <v>136</v>
      </c>
      <c r="AU198" s="217" t="s">
        <v>83</v>
      </c>
      <c r="AV198" s="13" t="s">
        <v>133</v>
      </c>
      <c r="AW198" s="13" t="s">
        <v>31</v>
      </c>
      <c r="AX198" s="13" t="s">
        <v>83</v>
      </c>
      <c r="AY198" s="217" t="s">
        <v>126</v>
      </c>
    </row>
    <row r="199" spans="1:65" s="14" customFormat="1" ht="11.25">
      <c r="B199" s="218"/>
      <c r="C199" s="219"/>
      <c r="D199" s="191" t="s">
        <v>136</v>
      </c>
      <c r="E199" s="220" t="s">
        <v>1</v>
      </c>
      <c r="F199" s="221" t="s">
        <v>139</v>
      </c>
      <c r="G199" s="219"/>
      <c r="H199" s="220" t="s">
        <v>1</v>
      </c>
      <c r="I199" s="219"/>
      <c r="J199" s="219"/>
      <c r="K199" s="219"/>
      <c r="L199" s="223"/>
      <c r="M199" s="224"/>
      <c r="N199" s="225"/>
      <c r="O199" s="225"/>
      <c r="P199" s="225"/>
      <c r="Q199" s="225"/>
      <c r="R199" s="225"/>
      <c r="S199" s="225"/>
      <c r="T199" s="226"/>
      <c r="AT199" s="227" t="s">
        <v>136</v>
      </c>
      <c r="AU199" s="227" t="s">
        <v>83</v>
      </c>
      <c r="AV199" s="14" t="s">
        <v>83</v>
      </c>
      <c r="AW199" s="14" t="s">
        <v>31</v>
      </c>
      <c r="AX199" s="14" t="s">
        <v>75</v>
      </c>
      <c r="AY199" s="227" t="s">
        <v>126</v>
      </c>
    </row>
    <row r="200" spans="1:65" s="2" customFormat="1" ht="16.5" customHeight="1">
      <c r="A200" s="33"/>
      <c r="B200" s="34"/>
      <c r="C200" s="177" t="s">
        <v>205</v>
      </c>
      <c r="D200" s="177" t="s">
        <v>127</v>
      </c>
      <c r="E200" s="178" t="s">
        <v>206</v>
      </c>
      <c r="F200" s="179" t="s">
        <v>207</v>
      </c>
      <c r="G200" s="180" t="s">
        <v>142</v>
      </c>
      <c r="H200" s="181">
        <v>8</v>
      </c>
      <c r="I200" s="291"/>
      <c r="J200" s="183">
        <f>ROUND(I200*H200,2)</f>
        <v>0</v>
      </c>
      <c r="K200" s="179" t="s">
        <v>131</v>
      </c>
      <c r="L200" s="184"/>
      <c r="M200" s="185" t="s">
        <v>1</v>
      </c>
      <c r="N200" s="186" t="s">
        <v>40</v>
      </c>
      <c r="O200" s="70"/>
      <c r="P200" s="187">
        <f>O200*H200</f>
        <v>0</v>
      </c>
      <c r="Q200" s="187">
        <v>3.0000000000000001E-3</v>
      </c>
      <c r="R200" s="187">
        <f>Q200*H200</f>
        <v>2.4E-2</v>
      </c>
      <c r="S200" s="187">
        <v>0</v>
      </c>
      <c r="T200" s="188">
        <f>S200*H200</f>
        <v>0</v>
      </c>
      <c r="U200" s="33"/>
      <c r="V200" s="33"/>
      <c r="W200" s="33"/>
      <c r="X200" s="33"/>
      <c r="Y200" s="33"/>
      <c r="Z200" s="33"/>
      <c r="AA200" s="33"/>
      <c r="AB200" s="33"/>
      <c r="AC200" s="33"/>
      <c r="AD200" s="33"/>
      <c r="AE200" s="33"/>
      <c r="AR200" s="189" t="s">
        <v>132</v>
      </c>
      <c r="AT200" s="189" t="s">
        <v>127</v>
      </c>
      <c r="AU200" s="189" t="s">
        <v>83</v>
      </c>
      <c r="AY200" s="16" t="s">
        <v>126</v>
      </c>
      <c r="BE200" s="190">
        <f>IF(N200="základní",J200,0)</f>
        <v>0</v>
      </c>
      <c r="BF200" s="190">
        <f>IF(N200="snížená",J200,0)</f>
        <v>0</v>
      </c>
      <c r="BG200" s="190">
        <f>IF(N200="zákl. přenesená",J200,0)</f>
        <v>0</v>
      </c>
      <c r="BH200" s="190">
        <f>IF(N200="sníž. přenesená",J200,0)</f>
        <v>0</v>
      </c>
      <c r="BI200" s="190">
        <f>IF(N200="nulová",J200,0)</f>
        <v>0</v>
      </c>
      <c r="BJ200" s="16" t="s">
        <v>83</v>
      </c>
      <c r="BK200" s="190">
        <f>ROUND(I200*H200,2)</f>
        <v>0</v>
      </c>
      <c r="BL200" s="16" t="s">
        <v>133</v>
      </c>
      <c r="BM200" s="189" t="s">
        <v>208</v>
      </c>
    </row>
    <row r="201" spans="1:65" s="2" customFormat="1" ht="11.25">
      <c r="A201" s="33"/>
      <c r="B201" s="34"/>
      <c r="C201" s="35"/>
      <c r="D201" s="191" t="s">
        <v>135</v>
      </c>
      <c r="E201" s="35"/>
      <c r="F201" s="192" t="s">
        <v>207</v>
      </c>
      <c r="G201" s="35"/>
      <c r="H201" s="35"/>
      <c r="I201" s="35"/>
      <c r="J201" s="35"/>
      <c r="K201" s="35"/>
      <c r="L201" s="38"/>
      <c r="M201" s="194"/>
      <c r="N201" s="195"/>
      <c r="O201" s="70"/>
      <c r="P201" s="70"/>
      <c r="Q201" s="70"/>
      <c r="R201" s="70"/>
      <c r="S201" s="70"/>
      <c r="T201" s="71"/>
      <c r="U201" s="33"/>
      <c r="V201" s="33"/>
      <c r="W201" s="33"/>
      <c r="X201" s="33"/>
      <c r="Y201" s="33"/>
      <c r="Z201" s="33"/>
      <c r="AA201" s="33"/>
      <c r="AB201" s="33"/>
      <c r="AC201" s="33"/>
      <c r="AD201" s="33"/>
      <c r="AE201" s="33"/>
      <c r="AT201" s="16" t="s">
        <v>135</v>
      </c>
      <c r="AU201" s="16" t="s">
        <v>83</v>
      </c>
    </row>
    <row r="202" spans="1:65" s="14" customFormat="1" ht="11.25">
      <c r="B202" s="218"/>
      <c r="C202" s="219"/>
      <c r="D202" s="191" t="s">
        <v>136</v>
      </c>
      <c r="E202" s="220" t="s">
        <v>1</v>
      </c>
      <c r="F202" s="221" t="s">
        <v>209</v>
      </c>
      <c r="G202" s="219"/>
      <c r="H202" s="220" t="s">
        <v>1</v>
      </c>
      <c r="I202" s="219"/>
      <c r="J202" s="219"/>
      <c r="K202" s="219"/>
      <c r="L202" s="223"/>
      <c r="M202" s="224"/>
      <c r="N202" s="225"/>
      <c r="O202" s="225"/>
      <c r="P202" s="225"/>
      <c r="Q202" s="225"/>
      <c r="R202" s="225"/>
      <c r="S202" s="225"/>
      <c r="T202" s="226"/>
      <c r="AT202" s="227" t="s">
        <v>136</v>
      </c>
      <c r="AU202" s="227" t="s">
        <v>83</v>
      </c>
      <c r="AV202" s="14" t="s">
        <v>83</v>
      </c>
      <c r="AW202" s="14" t="s">
        <v>31</v>
      </c>
      <c r="AX202" s="14" t="s">
        <v>75</v>
      </c>
      <c r="AY202" s="227" t="s">
        <v>126</v>
      </c>
    </row>
    <row r="203" spans="1:65" s="12" customFormat="1" ht="11.25">
      <c r="B203" s="196"/>
      <c r="C203" s="197"/>
      <c r="D203" s="191" t="s">
        <v>136</v>
      </c>
      <c r="E203" s="198" t="s">
        <v>1</v>
      </c>
      <c r="F203" s="199" t="s">
        <v>210</v>
      </c>
      <c r="G203" s="197"/>
      <c r="H203" s="200">
        <v>8</v>
      </c>
      <c r="I203" s="197"/>
      <c r="J203" s="197"/>
      <c r="K203" s="197"/>
      <c r="L203" s="202"/>
      <c r="M203" s="203"/>
      <c r="N203" s="204"/>
      <c r="O203" s="204"/>
      <c r="P203" s="204"/>
      <c r="Q203" s="204"/>
      <c r="R203" s="204"/>
      <c r="S203" s="204"/>
      <c r="T203" s="205"/>
      <c r="AT203" s="206" t="s">
        <v>136</v>
      </c>
      <c r="AU203" s="206" t="s">
        <v>83</v>
      </c>
      <c r="AV203" s="12" t="s">
        <v>85</v>
      </c>
      <c r="AW203" s="12" t="s">
        <v>31</v>
      </c>
      <c r="AX203" s="12" t="s">
        <v>75</v>
      </c>
      <c r="AY203" s="206" t="s">
        <v>126</v>
      </c>
    </row>
    <row r="204" spans="1:65" s="13" customFormat="1" ht="11.25">
      <c r="B204" s="207"/>
      <c r="C204" s="208"/>
      <c r="D204" s="191" t="s">
        <v>136</v>
      </c>
      <c r="E204" s="209" t="s">
        <v>1</v>
      </c>
      <c r="F204" s="210" t="s">
        <v>138</v>
      </c>
      <c r="G204" s="208"/>
      <c r="H204" s="211">
        <v>8</v>
      </c>
      <c r="I204" s="208"/>
      <c r="J204" s="208"/>
      <c r="K204" s="208"/>
      <c r="L204" s="213"/>
      <c r="M204" s="214"/>
      <c r="N204" s="215"/>
      <c r="O204" s="215"/>
      <c r="P204" s="215"/>
      <c r="Q204" s="215"/>
      <c r="R204" s="215"/>
      <c r="S204" s="215"/>
      <c r="T204" s="216"/>
      <c r="AT204" s="217" t="s">
        <v>136</v>
      </c>
      <c r="AU204" s="217" t="s">
        <v>83</v>
      </c>
      <c r="AV204" s="13" t="s">
        <v>133</v>
      </c>
      <c r="AW204" s="13" t="s">
        <v>31</v>
      </c>
      <c r="AX204" s="13" t="s">
        <v>83</v>
      </c>
      <c r="AY204" s="217" t="s">
        <v>126</v>
      </c>
    </row>
    <row r="205" spans="1:65" s="14" customFormat="1" ht="11.25">
      <c r="B205" s="218"/>
      <c r="C205" s="219"/>
      <c r="D205" s="191" t="s">
        <v>136</v>
      </c>
      <c r="E205" s="220" t="s">
        <v>1</v>
      </c>
      <c r="F205" s="221" t="s">
        <v>139</v>
      </c>
      <c r="G205" s="219"/>
      <c r="H205" s="220" t="s">
        <v>1</v>
      </c>
      <c r="I205" s="219"/>
      <c r="J205" s="219"/>
      <c r="K205" s="219"/>
      <c r="L205" s="223"/>
      <c r="M205" s="224"/>
      <c r="N205" s="225"/>
      <c r="O205" s="225"/>
      <c r="P205" s="225"/>
      <c r="Q205" s="225"/>
      <c r="R205" s="225"/>
      <c r="S205" s="225"/>
      <c r="T205" s="226"/>
      <c r="AT205" s="227" t="s">
        <v>136</v>
      </c>
      <c r="AU205" s="227" t="s">
        <v>83</v>
      </c>
      <c r="AV205" s="14" t="s">
        <v>83</v>
      </c>
      <c r="AW205" s="14" t="s">
        <v>31</v>
      </c>
      <c r="AX205" s="14" t="s">
        <v>75</v>
      </c>
      <c r="AY205" s="227" t="s">
        <v>126</v>
      </c>
    </row>
    <row r="206" spans="1:65" s="2" customFormat="1" ht="24.2" customHeight="1">
      <c r="A206" s="33"/>
      <c r="B206" s="34"/>
      <c r="C206" s="177" t="s">
        <v>8</v>
      </c>
      <c r="D206" s="177" t="s">
        <v>127</v>
      </c>
      <c r="E206" s="178" t="s">
        <v>211</v>
      </c>
      <c r="F206" s="179" t="s">
        <v>212</v>
      </c>
      <c r="G206" s="180" t="s">
        <v>142</v>
      </c>
      <c r="H206" s="181">
        <v>6</v>
      </c>
      <c r="I206" s="291"/>
      <c r="J206" s="183">
        <f>ROUND(I206*H206,2)</f>
        <v>0</v>
      </c>
      <c r="K206" s="179" t="s">
        <v>131</v>
      </c>
      <c r="L206" s="184"/>
      <c r="M206" s="185" t="s">
        <v>1</v>
      </c>
      <c r="N206" s="186" t="s">
        <v>40</v>
      </c>
      <c r="O206" s="70"/>
      <c r="P206" s="187">
        <f>O206*H206</f>
        <v>0</v>
      </c>
      <c r="Q206" s="187">
        <v>3.0000000000000001E-3</v>
      </c>
      <c r="R206" s="187">
        <f>Q206*H206</f>
        <v>1.8000000000000002E-2</v>
      </c>
      <c r="S206" s="187">
        <v>0</v>
      </c>
      <c r="T206" s="188">
        <f>S206*H206</f>
        <v>0</v>
      </c>
      <c r="U206" s="33"/>
      <c r="V206" s="33"/>
      <c r="W206" s="33"/>
      <c r="X206" s="33"/>
      <c r="Y206" s="33"/>
      <c r="Z206" s="33"/>
      <c r="AA206" s="33"/>
      <c r="AB206" s="33"/>
      <c r="AC206" s="33"/>
      <c r="AD206" s="33"/>
      <c r="AE206" s="33"/>
      <c r="AR206" s="189" t="s">
        <v>132</v>
      </c>
      <c r="AT206" s="189" t="s">
        <v>127</v>
      </c>
      <c r="AU206" s="189" t="s">
        <v>83</v>
      </c>
      <c r="AY206" s="16" t="s">
        <v>126</v>
      </c>
      <c r="BE206" s="190">
        <f>IF(N206="základní",J206,0)</f>
        <v>0</v>
      </c>
      <c r="BF206" s="190">
        <f>IF(N206="snížená",J206,0)</f>
        <v>0</v>
      </c>
      <c r="BG206" s="190">
        <f>IF(N206="zákl. přenesená",J206,0)</f>
        <v>0</v>
      </c>
      <c r="BH206" s="190">
        <f>IF(N206="sníž. přenesená",J206,0)</f>
        <v>0</v>
      </c>
      <c r="BI206" s="190">
        <f>IF(N206="nulová",J206,0)</f>
        <v>0</v>
      </c>
      <c r="BJ206" s="16" t="s">
        <v>83</v>
      </c>
      <c r="BK206" s="190">
        <f>ROUND(I206*H206,2)</f>
        <v>0</v>
      </c>
      <c r="BL206" s="16" t="s">
        <v>133</v>
      </c>
      <c r="BM206" s="189" t="s">
        <v>213</v>
      </c>
    </row>
    <row r="207" spans="1:65" s="2" customFormat="1" ht="19.5">
      <c r="A207" s="33"/>
      <c r="B207" s="34"/>
      <c r="C207" s="35"/>
      <c r="D207" s="191" t="s">
        <v>135</v>
      </c>
      <c r="E207" s="35"/>
      <c r="F207" s="192" t="s">
        <v>212</v>
      </c>
      <c r="G207" s="35"/>
      <c r="H207" s="35"/>
      <c r="I207" s="35"/>
      <c r="J207" s="35"/>
      <c r="K207" s="35"/>
      <c r="L207" s="38"/>
      <c r="M207" s="194"/>
      <c r="N207" s="195"/>
      <c r="O207" s="70"/>
      <c r="P207" s="70"/>
      <c r="Q207" s="70"/>
      <c r="R207" s="70"/>
      <c r="S207" s="70"/>
      <c r="T207" s="71"/>
      <c r="U207" s="33"/>
      <c r="V207" s="33"/>
      <c r="W207" s="33"/>
      <c r="X207" s="33"/>
      <c r="Y207" s="33"/>
      <c r="Z207" s="33"/>
      <c r="AA207" s="33"/>
      <c r="AB207" s="33"/>
      <c r="AC207" s="33"/>
      <c r="AD207" s="33"/>
      <c r="AE207" s="33"/>
      <c r="AT207" s="16" t="s">
        <v>135</v>
      </c>
      <c r="AU207" s="16" t="s">
        <v>83</v>
      </c>
    </row>
    <row r="208" spans="1:65" s="14" customFormat="1" ht="11.25">
      <c r="B208" s="218"/>
      <c r="C208" s="219"/>
      <c r="D208" s="191" t="s">
        <v>136</v>
      </c>
      <c r="E208" s="220" t="s">
        <v>1</v>
      </c>
      <c r="F208" s="221" t="s">
        <v>214</v>
      </c>
      <c r="G208" s="219"/>
      <c r="H208" s="220" t="s">
        <v>1</v>
      </c>
      <c r="I208" s="219"/>
      <c r="J208" s="219"/>
      <c r="K208" s="219"/>
      <c r="L208" s="223"/>
      <c r="M208" s="224"/>
      <c r="N208" s="225"/>
      <c r="O208" s="225"/>
      <c r="P208" s="225"/>
      <c r="Q208" s="225"/>
      <c r="R208" s="225"/>
      <c r="S208" s="225"/>
      <c r="T208" s="226"/>
      <c r="AT208" s="227" t="s">
        <v>136</v>
      </c>
      <c r="AU208" s="227" t="s">
        <v>83</v>
      </c>
      <c r="AV208" s="14" t="s">
        <v>83</v>
      </c>
      <c r="AW208" s="14" t="s">
        <v>31</v>
      </c>
      <c r="AX208" s="14" t="s">
        <v>75</v>
      </c>
      <c r="AY208" s="227" t="s">
        <v>126</v>
      </c>
    </row>
    <row r="209" spans="1:65" s="12" customFormat="1" ht="11.25">
      <c r="B209" s="196"/>
      <c r="C209" s="197"/>
      <c r="D209" s="191" t="s">
        <v>136</v>
      </c>
      <c r="E209" s="198" t="s">
        <v>1</v>
      </c>
      <c r="F209" s="199" t="s">
        <v>215</v>
      </c>
      <c r="G209" s="197"/>
      <c r="H209" s="200">
        <v>6</v>
      </c>
      <c r="I209" s="197"/>
      <c r="J209" s="197"/>
      <c r="K209" s="197"/>
      <c r="L209" s="202"/>
      <c r="M209" s="203"/>
      <c r="N209" s="204"/>
      <c r="O209" s="204"/>
      <c r="P209" s="204"/>
      <c r="Q209" s="204"/>
      <c r="R209" s="204"/>
      <c r="S209" s="204"/>
      <c r="T209" s="205"/>
      <c r="AT209" s="206" t="s">
        <v>136</v>
      </c>
      <c r="AU209" s="206" t="s">
        <v>83</v>
      </c>
      <c r="AV209" s="12" t="s">
        <v>85</v>
      </c>
      <c r="AW209" s="12" t="s">
        <v>31</v>
      </c>
      <c r="AX209" s="12" t="s">
        <v>75</v>
      </c>
      <c r="AY209" s="206" t="s">
        <v>126</v>
      </c>
    </row>
    <row r="210" spans="1:65" s="13" customFormat="1" ht="11.25">
      <c r="B210" s="207"/>
      <c r="C210" s="208"/>
      <c r="D210" s="191" t="s">
        <v>136</v>
      </c>
      <c r="E210" s="209" t="s">
        <v>1</v>
      </c>
      <c r="F210" s="210" t="s">
        <v>138</v>
      </c>
      <c r="G210" s="208"/>
      <c r="H210" s="211">
        <v>6</v>
      </c>
      <c r="I210" s="208"/>
      <c r="J210" s="208"/>
      <c r="K210" s="208"/>
      <c r="L210" s="213"/>
      <c r="M210" s="214"/>
      <c r="N210" s="215"/>
      <c r="O210" s="215"/>
      <c r="P210" s="215"/>
      <c r="Q210" s="215"/>
      <c r="R210" s="215"/>
      <c r="S210" s="215"/>
      <c r="T210" s="216"/>
      <c r="AT210" s="217" t="s">
        <v>136</v>
      </c>
      <c r="AU210" s="217" t="s">
        <v>83</v>
      </c>
      <c r="AV210" s="13" t="s">
        <v>133</v>
      </c>
      <c r="AW210" s="13" t="s">
        <v>31</v>
      </c>
      <c r="AX210" s="13" t="s">
        <v>83</v>
      </c>
      <c r="AY210" s="217" t="s">
        <v>126</v>
      </c>
    </row>
    <row r="211" spans="1:65" s="14" customFormat="1" ht="11.25">
      <c r="B211" s="218"/>
      <c r="C211" s="219"/>
      <c r="D211" s="191" t="s">
        <v>136</v>
      </c>
      <c r="E211" s="220" t="s">
        <v>1</v>
      </c>
      <c r="F211" s="221" t="s">
        <v>139</v>
      </c>
      <c r="G211" s="219"/>
      <c r="H211" s="220" t="s">
        <v>1</v>
      </c>
      <c r="I211" s="219"/>
      <c r="J211" s="219"/>
      <c r="K211" s="219"/>
      <c r="L211" s="223"/>
      <c r="M211" s="224"/>
      <c r="N211" s="225"/>
      <c r="O211" s="225"/>
      <c r="P211" s="225"/>
      <c r="Q211" s="225"/>
      <c r="R211" s="225"/>
      <c r="S211" s="225"/>
      <c r="T211" s="226"/>
      <c r="AT211" s="227" t="s">
        <v>136</v>
      </c>
      <c r="AU211" s="227" t="s">
        <v>83</v>
      </c>
      <c r="AV211" s="14" t="s">
        <v>83</v>
      </c>
      <c r="AW211" s="14" t="s">
        <v>31</v>
      </c>
      <c r="AX211" s="14" t="s">
        <v>75</v>
      </c>
      <c r="AY211" s="227" t="s">
        <v>126</v>
      </c>
    </row>
    <row r="212" spans="1:65" s="2" customFormat="1" ht="16.5" customHeight="1">
      <c r="A212" s="33"/>
      <c r="B212" s="34"/>
      <c r="C212" s="177" t="s">
        <v>216</v>
      </c>
      <c r="D212" s="177" t="s">
        <v>127</v>
      </c>
      <c r="E212" s="178" t="s">
        <v>217</v>
      </c>
      <c r="F212" s="179" t="s">
        <v>218</v>
      </c>
      <c r="G212" s="180" t="s">
        <v>142</v>
      </c>
      <c r="H212" s="181">
        <v>8</v>
      </c>
      <c r="I212" s="291"/>
      <c r="J212" s="183">
        <f>ROUND(I212*H212,2)</f>
        <v>0</v>
      </c>
      <c r="K212" s="179" t="s">
        <v>131</v>
      </c>
      <c r="L212" s="184"/>
      <c r="M212" s="185" t="s">
        <v>1</v>
      </c>
      <c r="N212" s="186" t="s">
        <v>40</v>
      </c>
      <c r="O212" s="70"/>
      <c r="P212" s="187">
        <f>O212*H212</f>
        <v>0</v>
      </c>
      <c r="Q212" s="187">
        <v>4.0000000000000001E-3</v>
      </c>
      <c r="R212" s="187">
        <f>Q212*H212</f>
        <v>3.2000000000000001E-2</v>
      </c>
      <c r="S212" s="187">
        <v>0</v>
      </c>
      <c r="T212" s="188">
        <f>S212*H212</f>
        <v>0</v>
      </c>
      <c r="U212" s="33"/>
      <c r="V212" s="33"/>
      <c r="W212" s="33"/>
      <c r="X212" s="33"/>
      <c r="Y212" s="33"/>
      <c r="Z212" s="33"/>
      <c r="AA212" s="33"/>
      <c r="AB212" s="33"/>
      <c r="AC212" s="33"/>
      <c r="AD212" s="33"/>
      <c r="AE212" s="33"/>
      <c r="AR212" s="189" t="s">
        <v>132</v>
      </c>
      <c r="AT212" s="189" t="s">
        <v>127</v>
      </c>
      <c r="AU212" s="189" t="s">
        <v>83</v>
      </c>
      <c r="AY212" s="16" t="s">
        <v>126</v>
      </c>
      <c r="BE212" s="190">
        <f>IF(N212="základní",J212,0)</f>
        <v>0</v>
      </c>
      <c r="BF212" s="190">
        <f>IF(N212="snížená",J212,0)</f>
        <v>0</v>
      </c>
      <c r="BG212" s="190">
        <f>IF(N212="zákl. přenesená",J212,0)</f>
        <v>0</v>
      </c>
      <c r="BH212" s="190">
        <f>IF(N212="sníž. přenesená",J212,0)</f>
        <v>0</v>
      </c>
      <c r="BI212" s="190">
        <f>IF(N212="nulová",J212,0)</f>
        <v>0</v>
      </c>
      <c r="BJ212" s="16" t="s">
        <v>83</v>
      </c>
      <c r="BK212" s="190">
        <f>ROUND(I212*H212,2)</f>
        <v>0</v>
      </c>
      <c r="BL212" s="16" t="s">
        <v>133</v>
      </c>
      <c r="BM212" s="189" t="s">
        <v>219</v>
      </c>
    </row>
    <row r="213" spans="1:65" s="2" customFormat="1" ht="11.25">
      <c r="A213" s="33"/>
      <c r="B213" s="34"/>
      <c r="C213" s="35"/>
      <c r="D213" s="191" t="s">
        <v>135</v>
      </c>
      <c r="E213" s="35"/>
      <c r="F213" s="192" t="s">
        <v>218</v>
      </c>
      <c r="G213" s="35"/>
      <c r="H213" s="35"/>
      <c r="I213" s="35"/>
      <c r="J213" s="35"/>
      <c r="K213" s="35"/>
      <c r="L213" s="38"/>
      <c r="M213" s="194"/>
      <c r="N213" s="195"/>
      <c r="O213" s="70"/>
      <c r="P213" s="70"/>
      <c r="Q213" s="70"/>
      <c r="R213" s="70"/>
      <c r="S213" s="70"/>
      <c r="T213" s="71"/>
      <c r="U213" s="33"/>
      <c r="V213" s="33"/>
      <c r="W213" s="33"/>
      <c r="X213" s="33"/>
      <c r="Y213" s="33"/>
      <c r="Z213" s="33"/>
      <c r="AA213" s="33"/>
      <c r="AB213" s="33"/>
      <c r="AC213" s="33"/>
      <c r="AD213" s="33"/>
      <c r="AE213" s="33"/>
      <c r="AT213" s="16" t="s">
        <v>135</v>
      </c>
      <c r="AU213" s="16" t="s">
        <v>83</v>
      </c>
    </row>
    <row r="214" spans="1:65" s="14" customFormat="1" ht="11.25">
      <c r="B214" s="218"/>
      <c r="C214" s="219"/>
      <c r="D214" s="191" t="s">
        <v>136</v>
      </c>
      <c r="E214" s="220" t="s">
        <v>1</v>
      </c>
      <c r="F214" s="221" t="s">
        <v>209</v>
      </c>
      <c r="G214" s="219"/>
      <c r="H214" s="220" t="s">
        <v>1</v>
      </c>
      <c r="I214" s="219"/>
      <c r="J214" s="219"/>
      <c r="K214" s="219"/>
      <c r="L214" s="223"/>
      <c r="M214" s="224"/>
      <c r="N214" s="225"/>
      <c r="O214" s="225"/>
      <c r="P214" s="225"/>
      <c r="Q214" s="225"/>
      <c r="R214" s="225"/>
      <c r="S214" s="225"/>
      <c r="T214" s="226"/>
      <c r="AT214" s="227" t="s">
        <v>136</v>
      </c>
      <c r="AU214" s="227" t="s">
        <v>83</v>
      </c>
      <c r="AV214" s="14" t="s">
        <v>83</v>
      </c>
      <c r="AW214" s="14" t="s">
        <v>31</v>
      </c>
      <c r="AX214" s="14" t="s">
        <v>75</v>
      </c>
      <c r="AY214" s="227" t="s">
        <v>126</v>
      </c>
    </row>
    <row r="215" spans="1:65" s="12" customFormat="1" ht="11.25">
      <c r="B215" s="196"/>
      <c r="C215" s="197"/>
      <c r="D215" s="191" t="s">
        <v>136</v>
      </c>
      <c r="E215" s="198" t="s">
        <v>1</v>
      </c>
      <c r="F215" s="199" t="s">
        <v>210</v>
      </c>
      <c r="G215" s="197"/>
      <c r="H215" s="200">
        <v>8</v>
      </c>
      <c r="I215" s="197"/>
      <c r="J215" s="197"/>
      <c r="K215" s="197"/>
      <c r="L215" s="202"/>
      <c r="M215" s="203"/>
      <c r="N215" s="204"/>
      <c r="O215" s="204"/>
      <c r="P215" s="204"/>
      <c r="Q215" s="204"/>
      <c r="R215" s="204"/>
      <c r="S215" s="204"/>
      <c r="T215" s="205"/>
      <c r="AT215" s="206" t="s">
        <v>136</v>
      </c>
      <c r="AU215" s="206" t="s">
        <v>83</v>
      </c>
      <c r="AV215" s="12" t="s">
        <v>85</v>
      </c>
      <c r="AW215" s="12" t="s">
        <v>31</v>
      </c>
      <c r="AX215" s="12" t="s">
        <v>75</v>
      </c>
      <c r="AY215" s="206" t="s">
        <v>126</v>
      </c>
    </row>
    <row r="216" spans="1:65" s="13" customFormat="1" ht="11.25">
      <c r="B216" s="207"/>
      <c r="C216" s="208"/>
      <c r="D216" s="191" t="s">
        <v>136</v>
      </c>
      <c r="E216" s="209" t="s">
        <v>1</v>
      </c>
      <c r="F216" s="210" t="s">
        <v>138</v>
      </c>
      <c r="G216" s="208"/>
      <c r="H216" s="211">
        <v>8</v>
      </c>
      <c r="I216" s="208"/>
      <c r="J216" s="208"/>
      <c r="K216" s="208"/>
      <c r="L216" s="213"/>
      <c r="M216" s="214"/>
      <c r="N216" s="215"/>
      <c r="O216" s="215"/>
      <c r="P216" s="215"/>
      <c r="Q216" s="215"/>
      <c r="R216" s="215"/>
      <c r="S216" s="215"/>
      <c r="T216" s="216"/>
      <c r="AT216" s="217" t="s">
        <v>136</v>
      </c>
      <c r="AU216" s="217" t="s">
        <v>83</v>
      </c>
      <c r="AV216" s="13" t="s">
        <v>133</v>
      </c>
      <c r="AW216" s="13" t="s">
        <v>31</v>
      </c>
      <c r="AX216" s="13" t="s">
        <v>83</v>
      </c>
      <c r="AY216" s="217" t="s">
        <v>126</v>
      </c>
    </row>
    <row r="217" spans="1:65" s="14" customFormat="1" ht="11.25">
      <c r="B217" s="218"/>
      <c r="C217" s="219"/>
      <c r="D217" s="191" t="s">
        <v>136</v>
      </c>
      <c r="E217" s="220" t="s">
        <v>1</v>
      </c>
      <c r="F217" s="221" t="s">
        <v>139</v>
      </c>
      <c r="G217" s="219"/>
      <c r="H217" s="220" t="s">
        <v>1</v>
      </c>
      <c r="I217" s="219"/>
      <c r="J217" s="219"/>
      <c r="K217" s="219"/>
      <c r="L217" s="223"/>
      <c r="M217" s="224"/>
      <c r="N217" s="225"/>
      <c r="O217" s="225"/>
      <c r="P217" s="225"/>
      <c r="Q217" s="225"/>
      <c r="R217" s="225"/>
      <c r="S217" s="225"/>
      <c r="T217" s="226"/>
      <c r="AT217" s="227" t="s">
        <v>136</v>
      </c>
      <c r="AU217" s="227" t="s">
        <v>83</v>
      </c>
      <c r="AV217" s="14" t="s">
        <v>83</v>
      </c>
      <c r="AW217" s="14" t="s">
        <v>31</v>
      </c>
      <c r="AX217" s="14" t="s">
        <v>75</v>
      </c>
      <c r="AY217" s="227" t="s">
        <v>126</v>
      </c>
    </row>
    <row r="218" spans="1:65" s="2" customFormat="1" ht="24.2" customHeight="1">
      <c r="A218" s="33"/>
      <c r="B218" s="34"/>
      <c r="C218" s="177" t="s">
        <v>220</v>
      </c>
      <c r="D218" s="177" t="s">
        <v>127</v>
      </c>
      <c r="E218" s="178" t="s">
        <v>221</v>
      </c>
      <c r="F218" s="179" t="s">
        <v>222</v>
      </c>
      <c r="G218" s="180" t="s">
        <v>142</v>
      </c>
      <c r="H218" s="181">
        <v>6</v>
      </c>
      <c r="I218" s="291"/>
      <c r="J218" s="183">
        <f>ROUND(I218*H218,2)</f>
        <v>0</v>
      </c>
      <c r="K218" s="179" t="s">
        <v>131</v>
      </c>
      <c r="L218" s="184"/>
      <c r="M218" s="185" t="s">
        <v>1</v>
      </c>
      <c r="N218" s="186" t="s">
        <v>40</v>
      </c>
      <c r="O218" s="70"/>
      <c r="P218" s="187">
        <f>O218*H218</f>
        <v>0</v>
      </c>
      <c r="Q218" s="187">
        <v>6.1999999999999998E-3</v>
      </c>
      <c r="R218" s="187">
        <f>Q218*H218</f>
        <v>3.7199999999999997E-2</v>
      </c>
      <c r="S218" s="187">
        <v>0</v>
      </c>
      <c r="T218" s="188">
        <f>S218*H218</f>
        <v>0</v>
      </c>
      <c r="U218" s="33"/>
      <c r="V218" s="33"/>
      <c r="W218" s="33"/>
      <c r="X218" s="33"/>
      <c r="Y218" s="33"/>
      <c r="Z218" s="33"/>
      <c r="AA218" s="33"/>
      <c r="AB218" s="33"/>
      <c r="AC218" s="33"/>
      <c r="AD218" s="33"/>
      <c r="AE218" s="33"/>
      <c r="AR218" s="189" t="s">
        <v>132</v>
      </c>
      <c r="AT218" s="189" t="s">
        <v>127</v>
      </c>
      <c r="AU218" s="189" t="s">
        <v>83</v>
      </c>
      <c r="AY218" s="16" t="s">
        <v>126</v>
      </c>
      <c r="BE218" s="190">
        <f>IF(N218="základní",J218,0)</f>
        <v>0</v>
      </c>
      <c r="BF218" s="190">
        <f>IF(N218="snížená",J218,0)</f>
        <v>0</v>
      </c>
      <c r="BG218" s="190">
        <f>IF(N218="zákl. přenesená",J218,0)</f>
        <v>0</v>
      </c>
      <c r="BH218" s="190">
        <f>IF(N218="sníž. přenesená",J218,0)</f>
        <v>0</v>
      </c>
      <c r="BI218" s="190">
        <f>IF(N218="nulová",J218,0)</f>
        <v>0</v>
      </c>
      <c r="BJ218" s="16" t="s">
        <v>83</v>
      </c>
      <c r="BK218" s="190">
        <f>ROUND(I218*H218,2)</f>
        <v>0</v>
      </c>
      <c r="BL218" s="16" t="s">
        <v>133</v>
      </c>
      <c r="BM218" s="189" t="s">
        <v>223</v>
      </c>
    </row>
    <row r="219" spans="1:65" s="2" customFormat="1" ht="11.25">
      <c r="A219" s="33"/>
      <c r="B219" s="34"/>
      <c r="C219" s="35"/>
      <c r="D219" s="191" t="s">
        <v>135</v>
      </c>
      <c r="E219" s="35"/>
      <c r="F219" s="192" t="s">
        <v>222</v>
      </c>
      <c r="G219" s="35"/>
      <c r="H219" s="35"/>
      <c r="I219" s="35"/>
      <c r="J219" s="35"/>
      <c r="K219" s="35"/>
      <c r="L219" s="38"/>
      <c r="M219" s="194"/>
      <c r="N219" s="195"/>
      <c r="O219" s="70"/>
      <c r="P219" s="70"/>
      <c r="Q219" s="70"/>
      <c r="R219" s="70"/>
      <c r="S219" s="70"/>
      <c r="T219" s="71"/>
      <c r="U219" s="33"/>
      <c r="V219" s="33"/>
      <c r="W219" s="33"/>
      <c r="X219" s="33"/>
      <c r="Y219" s="33"/>
      <c r="Z219" s="33"/>
      <c r="AA219" s="33"/>
      <c r="AB219" s="33"/>
      <c r="AC219" s="33"/>
      <c r="AD219" s="33"/>
      <c r="AE219" s="33"/>
      <c r="AT219" s="16" t="s">
        <v>135</v>
      </c>
      <c r="AU219" s="16" t="s">
        <v>83</v>
      </c>
    </row>
    <row r="220" spans="1:65" s="14" customFormat="1" ht="11.25">
      <c r="B220" s="218"/>
      <c r="C220" s="219"/>
      <c r="D220" s="191" t="s">
        <v>136</v>
      </c>
      <c r="E220" s="220" t="s">
        <v>1</v>
      </c>
      <c r="F220" s="221" t="s">
        <v>214</v>
      </c>
      <c r="G220" s="219"/>
      <c r="H220" s="220" t="s">
        <v>1</v>
      </c>
      <c r="I220" s="219"/>
      <c r="J220" s="219"/>
      <c r="K220" s="219"/>
      <c r="L220" s="223"/>
      <c r="M220" s="224"/>
      <c r="N220" s="225"/>
      <c r="O220" s="225"/>
      <c r="P220" s="225"/>
      <c r="Q220" s="225"/>
      <c r="R220" s="225"/>
      <c r="S220" s="225"/>
      <c r="T220" s="226"/>
      <c r="AT220" s="227" t="s">
        <v>136</v>
      </c>
      <c r="AU220" s="227" t="s">
        <v>83</v>
      </c>
      <c r="AV220" s="14" t="s">
        <v>83</v>
      </c>
      <c r="AW220" s="14" t="s">
        <v>31</v>
      </c>
      <c r="AX220" s="14" t="s">
        <v>75</v>
      </c>
      <c r="AY220" s="227" t="s">
        <v>126</v>
      </c>
    </row>
    <row r="221" spans="1:65" s="12" customFormat="1" ht="11.25">
      <c r="B221" s="196"/>
      <c r="C221" s="197"/>
      <c r="D221" s="191" t="s">
        <v>136</v>
      </c>
      <c r="E221" s="198" t="s">
        <v>1</v>
      </c>
      <c r="F221" s="199" t="s">
        <v>215</v>
      </c>
      <c r="G221" s="197"/>
      <c r="H221" s="200">
        <v>6</v>
      </c>
      <c r="I221" s="197"/>
      <c r="J221" s="197"/>
      <c r="K221" s="197"/>
      <c r="L221" s="202"/>
      <c r="M221" s="203"/>
      <c r="N221" s="204"/>
      <c r="O221" s="204"/>
      <c r="P221" s="204"/>
      <c r="Q221" s="204"/>
      <c r="R221" s="204"/>
      <c r="S221" s="204"/>
      <c r="T221" s="205"/>
      <c r="AT221" s="206" t="s">
        <v>136</v>
      </c>
      <c r="AU221" s="206" t="s">
        <v>83</v>
      </c>
      <c r="AV221" s="12" t="s">
        <v>85</v>
      </c>
      <c r="AW221" s="12" t="s">
        <v>31</v>
      </c>
      <c r="AX221" s="12" t="s">
        <v>75</v>
      </c>
      <c r="AY221" s="206" t="s">
        <v>126</v>
      </c>
    </row>
    <row r="222" spans="1:65" s="13" customFormat="1" ht="11.25">
      <c r="B222" s="207"/>
      <c r="C222" s="208"/>
      <c r="D222" s="191" t="s">
        <v>136</v>
      </c>
      <c r="E222" s="209" t="s">
        <v>1</v>
      </c>
      <c r="F222" s="210" t="s">
        <v>138</v>
      </c>
      <c r="G222" s="208"/>
      <c r="H222" s="211">
        <v>6</v>
      </c>
      <c r="I222" s="208"/>
      <c r="J222" s="208"/>
      <c r="K222" s="208"/>
      <c r="L222" s="213"/>
      <c r="M222" s="214"/>
      <c r="N222" s="215"/>
      <c r="O222" s="215"/>
      <c r="P222" s="215"/>
      <c r="Q222" s="215"/>
      <c r="R222" s="215"/>
      <c r="S222" s="215"/>
      <c r="T222" s="216"/>
      <c r="AT222" s="217" t="s">
        <v>136</v>
      </c>
      <c r="AU222" s="217" t="s">
        <v>83</v>
      </c>
      <c r="AV222" s="13" t="s">
        <v>133</v>
      </c>
      <c r="AW222" s="13" t="s">
        <v>31</v>
      </c>
      <c r="AX222" s="13" t="s">
        <v>83</v>
      </c>
      <c r="AY222" s="217" t="s">
        <v>126</v>
      </c>
    </row>
    <row r="223" spans="1:65" s="14" customFormat="1" ht="11.25">
      <c r="B223" s="218"/>
      <c r="C223" s="219"/>
      <c r="D223" s="191" t="s">
        <v>136</v>
      </c>
      <c r="E223" s="220" t="s">
        <v>1</v>
      </c>
      <c r="F223" s="221" t="s">
        <v>139</v>
      </c>
      <c r="G223" s="219"/>
      <c r="H223" s="220" t="s">
        <v>1</v>
      </c>
      <c r="I223" s="219"/>
      <c r="J223" s="219"/>
      <c r="K223" s="219"/>
      <c r="L223" s="223"/>
      <c r="M223" s="224"/>
      <c r="N223" s="225"/>
      <c r="O223" s="225"/>
      <c r="P223" s="225"/>
      <c r="Q223" s="225"/>
      <c r="R223" s="225"/>
      <c r="S223" s="225"/>
      <c r="T223" s="226"/>
      <c r="AT223" s="227" t="s">
        <v>136</v>
      </c>
      <c r="AU223" s="227" t="s">
        <v>83</v>
      </c>
      <c r="AV223" s="14" t="s">
        <v>83</v>
      </c>
      <c r="AW223" s="14" t="s">
        <v>31</v>
      </c>
      <c r="AX223" s="14" t="s">
        <v>75</v>
      </c>
      <c r="AY223" s="227" t="s">
        <v>126</v>
      </c>
    </row>
    <row r="224" spans="1:65" s="2" customFormat="1" ht="16.5" customHeight="1">
      <c r="A224" s="33"/>
      <c r="B224" s="34"/>
      <c r="C224" s="177" t="s">
        <v>224</v>
      </c>
      <c r="D224" s="177" t="s">
        <v>127</v>
      </c>
      <c r="E224" s="178" t="s">
        <v>225</v>
      </c>
      <c r="F224" s="179" t="s">
        <v>226</v>
      </c>
      <c r="G224" s="180" t="s">
        <v>142</v>
      </c>
      <c r="H224" s="181">
        <v>108</v>
      </c>
      <c r="I224" s="291"/>
      <c r="J224" s="183">
        <f>ROUND(I224*H224,2)</f>
        <v>0</v>
      </c>
      <c r="K224" s="179" t="s">
        <v>131</v>
      </c>
      <c r="L224" s="184"/>
      <c r="M224" s="185" t="s">
        <v>1</v>
      </c>
      <c r="N224" s="186" t="s">
        <v>40</v>
      </c>
      <c r="O224" s="70"/>
      <c r="P224" s="187">
        <f>O224*H224</f>
        <v>0</v>
      </c>
      <c r="Q224" s="187">
        <v>2.65E-3</v>
      </c>
      <c r="R224" s="187">
        <f>Q224*H224</f>
        <v>0.28620000000000001</v>
      </c>
      <c r="S224" s="187">
        <v>0</v>
      </c>
      <c r="T224" s="188">
        <f>S224*H224</f>
        <v>0</v>
      </c>
      <c r="U224" s="33"/>
      <c r="V224" s="33"/>
      <c r="W224" s="33"/>
      <c r="X224" s="33"/>
      <c r="Y224" s="33"/>
      <c r="Z224" s="33"/>
      <c r="AA224" s="33"/>
      <c r="AB224" s="33"/>
      <c r="AC224" s="33"/>
      <c r="AD224" s="33"/>
      <c r="AE224" s="33"/>
      <c r="AR224" s="189" t="s">
        <v>132</v>
      </c>
      <c r="AT224" s="189" t="s">
        <v>127</v>
      </c>
      <c r="AU224" s="189" t="s">
        <v>83</v>
      </c>
      <c r="AY224" s="16" t="s">
        <v>126</v>
      </c>
      <c r="BE224" s="190">
        <f>IF(N224="základní",J224,0)</f>
        <v>0</v>
      </c>
      <c r="BF224" s="190">
        <f>IF(N224="snížená",J224,0)</f>
        <v>0</v>
      </c>
      <c r="BG224" s="190">
        <f>IF(N224="zákl. přenesená",J224,0)</f>
        <v>0</v>
      </c>
      <c r="BH224" s="190">
        <f>IF(N224="sníž. přenesená",J224,0)</f>
        <v>0</v>
      </c>
      <c r="BI224" s="190">
        <f>IF(N224="nulová",J224,0)</f>
        <v>0</v>
      </c>
      <c r="BJ224" s="16" t="s">
        <v>83</v>
      </c>
      <c r="BK224" s="190">
        <f>ROUND(I224*H224,2)</f>
        <v>0</v>
      </c>
      <c r="BL224" s="16" t="s">
        <v>133</v>
      </c>
      <c r="BM224" s="189" t="s">
        <v>227</v>
      </c>
    </row>
    <row r="225" spans="1:65" s="2" customFormat="1" ht="11.25">
      <c r="A225" s="33"/>
      <c r="B225" s="34"/>
      <c r="C225" s="35"/>
      <c r="D225" s="191" t="s">
        <v>135</v>
      </c>
      <c r="E225" s="35"/>
      <c r="F225" s="192" t="s">
        <v>226</v>
      </c>
      <c r="G225" s="35"/>
      <c r="H225" s="35"/>
      <c r="I225" s="35"/>
      <c r="J225" s="35"/>
      <c r="K225" s="35"/>
      <c r="L225" s="38"/>
      <c r="M225" s="194"/>
      <c r="N225" s="195"/>
      <c r="O225" s="70"/>
      <c r="P225" s="70"/>
      <c r="Q225" s="70"/>
      <c r="R225" s="70"/>
      <c r="S225" s="70"/>
      <c r="T225" s="71"/>
      <c r="U225" s="33"/>
      <c r="V225" s="33"/>
      <c r="W225" s="33"/>
      <c r="X225" s="33"/>
      <c r="Y225" s="33"/>
      <c r="Z225" s="33"/>
      <c r="AA225" s="33"/>
      <c r="AB225" s="33"/>
      <c r="AC225" s="33"/>
      <c r="AD225" s="33"/>
      <c r="AE225" s="33"/>
      <c r="AT225" s="16" t="s">
        <v>135</v>
      </c>
      <c r="AU225" s="16" t="s">
        <v>83</v>
      </c>
    </row>
    <row r="226" spans="1:65" s="14" customFormat="1" ht="11.25">
      <c r="B226" s="218"/>
      <c r="C226" s="219"/>
      <c r="D226" s="191" t="s">
        <v>136</v>
      </c>
      <c r="E226" s="220" t="s">
        <v>1</v>
      </c>
      <c r="F226" s="221" t="s">
        <v>228</v>
      </c>
      <c r="G226" s="219"/>
      <c r="H226" s="220" t="s">
        <v>1</v>
      </c>
      <c r="I226" s="219"/>
      <c r="J226" s="219"/>
      <c r="K226" s="219"/>
      <c r="L226" s="223"/>
      <c r="M226" s="224"/>
      <c r="N226" s="225"/>
      <c r="O226" s="225"/>
      <c r="P226" s="225"/>
      <c r="Q226" s="225"/>
      <c r="R226" s="225"/>
      <c r="S226" s="225"/>
      <c r="T226" s="226"/>
      <c r="AT226" s="227" t="s">
        <v>136</v>
      </c>
      <c r="AU226" s="227" t="s">
        <v>83</v>
      </c>
      <c r="AV226" s="14" t="s">
        <v>83</v>
      </c>
      <c r="AW226" s="14" t="s">
        <v>31</v>
      </c>
      <c r="AX226" s="14" t="s">
        <v>75</v>
      </c>
      <c r="AY226" s="227" t="s">
        <v>126</v>
      </c>
    </row>
    <row r="227" spans="1:65" s="12" customFormat="1" ht="11.25">
      <c r="B227" s="196"/>
      <c r="C227" s="197"/>
      <c r="D227" s="191" t="s">
        <v>136</v>
      </c>
      <c r="E227" s="198" t="s">
        <v>1</v>
      </c>
      <c r="F227" s="199" t="s">
        <v>229</v>
      </c>
      <c r="G227" s="197"/>
      <c r="H227" s="200">
        <v>66</v>
      </c>
      <c r="I227" s="197"/>
      <c r="J227" s="197"/>
      <c r="K227" s="197"/>
      <c r="L227" s="202"/>
      <c r="M227" s="203"/>
      <c r="N227" s="204"/>
      <c r="O227" s="204"/>
      <c r="P227" s="204"/>
      <c r="Q227" s="204"/>
      <c r="R227" s="204"/>
      <c r="S227" s="204"/>
      <c r="T227" s="205"/>
      <c r="AT227" s="206" t="s">
        <v>136</v>
      </c>
      <c r="AU227" s="206" t="s">
        <v>83</v>
      </c>
      <c r="AV227" s="12" t="s">
        <v>85</v>
      </c>
      <c r="AW227" s="12" t="s">
        <v>31</v>
      </c>
      <c r="AX227" s="12" t="s">
        <v>75</v>
      </c>
      <c r="AY227" s="206" t="s">
        <v>126</v>
      </c>
    </row>
    <row r="228" spans="1:65" s="14" customFormat="1" ht="11.25">
      <c r="B228" s="218"/>
      <c r="C228" s="219"/>
      <c r="D228" s="191" t="s">
        <v>136</v>
      </c>
      <c r="E228" s="220" t="s">
        <v>1</v>
      </c>
      <c r="F228" s="221" t="s">
        <v>230</v>
      </c>
      <c r="G228" s="219"/>
      <c r="H228" s="220" t="s">
        <v>1</v>
      </c>
      <c r="I228" s="219"/>
      <c r="J228" s="219"/>
      <c r="K228" s="219"/>
      <c r="L228" s="223"/>
      <c r="M228" s="224"/>
      <c r="N228" s="225"/>
      <c r="O228" s="225"/>
      <c r="P228" s="225"/>
      <c r="Q228" s="225"/>
      <c r="R228" s="225"/>
      <c r="S228" s="225"/>
      <c r="T228" s="226"/>
      <c r="AT228" s="227" t="s">
        <v>136</v>
      </c>
      <c r="AU228" s="227" t="s">
        <v>83</v>
      </c>
      <c r="AV228" s="14" t="s">
        <v>83</v>
      </c>
      <c r="AW228" s="14" t="s">
        <v>31</v>
      </c>
      <c r="AX228" s="14" t="s">
        <v>75</v>
      </c>
      <c r="AY228" s="227" t="s">
        <v>126</v>
      </c>
    </row>
    <row r="229" spans="1:65" s="12" customFormat="1" ht="11.25">
      <c r="B229" s="196"/>
      <c r="C229" s="197"/>
      <c r="D229" s="191" t="s">
        <v>136</v>
      </c>
      <c r="E229" s="198" t="s">
        <v>1</v>
      </c>
      <c r="F229" s="199" t="s">
        <v>231</v>
      </c>
      <c r="G229" s="197"/>
      <c r="H229" s="200">
        <v>42</v>
      </c>
      <c r="I229" s="197"/>
      <c r="J229" s="197"/>
      <c r="K229" s="197"/>
      <c r="L229" s="202"/>
      <c r="M229" s="203"/>
      <c r="N229" s="204"/>
      <c r="O229" s="204"/>
      <c r="P229" s="204"/>
      <c r="Q229" s="204"/>
      <c r="R229" s="204"/>
      <c r="S229" s="204"/>
      <c r="T229" s="205"/>
      <c r="AT229" s="206" t="s">
        <v>136</v>
      </c>
      <c r="AU229" s="206" t="s">
        <v>83</v>
      </c>
      <c r="AV229" s="12" t="s">
        <v>85</v>
      </c>
      <c r="AW229" s="12" t="s">
        <v>31</v>
      </c>
      <c r="AX229" s="12" t="s">
        <v>75</v>
      </c>
      <c r="AY229" s="206" t="s">
        <v>126</v>
      </c>
    </row>
    <row r="230" spans="1:65" s="13" customFormat="1" ht="11.25">
      <c r="B230" s="207"/>
      <c r="C230" s="208"/>
      <c r="D230" s="191" t="s">
        <v>136</v>
      </c>
      <c r="E230" s="209" t="s">
        <v>1</v>
      </c>
      <c r="F230" s="210" t="s">
        <v>138</v>
      </c>
      <c r="G230" s="208"/>
      <c r="H230" s="211">
        <v>108</v>
      </c>
      <c r="I230" s="208"/>
      <c r="J230" s="208"/>
      <c r="K230" s="208"/>
      <c r="L230" s="213"/>
      <c r="M230" s="214"/>
      <c r="N230" s="215"/>
      <c r="O230" s="215"/>
      <c r="P230" s="215"/>
      <c r="Q230" s="215"/>
      <c r="R230" s="215"/>
      <c r="S230" s="215"/>
      <c r="T230" s="216"/>
      <c r="AT230" s="217" t="s">
        <v>136</v>
      </c>
      <c r="AU230" s="217" t="s">
        <v>83</v>
      </c>
      <c r="AV230" s="13" t="s">
        <v>133</v>
      </c>
      <c r="AW230" s="13" t="s">
        <v>31</v>
      </c>
      <c r="AX230" s="13" t="s">
        <v>83</v>
      </c>
      <c r="AY230" s="217" t="s">
        <v>126</v>
      </c>
    </row>
    <row r="231" spans="1:65" s="14" customFormat="1" ht="11.25">
      <c r="B231" s="218"/>
      <c r="C231" s="219"/>
      <c r="D231" s="191" t="s">
        <v>136</v>
      </c>
      <c r="E231" s="220" t="s">
        <v>1</v>
      </c>
      <c r="F231" s="221" t="s">
        <v>139</v>
      </c>
      <c r="G231" s="219"/>
      <c r="H231" s="220" t="s">
        <v>1</v>
      </c>
      <c r="I231" s="219"/>
      <c r="J231" s="219"/>
      <c r="K231" s="219"/>
      <c r="L231" s="223"/>
      <c r="M231" s="224"/>
      <c r="N231" s="225"/>
      <c r="O231" s="225"/>
      <c r="P231" s="225"/>
      <c r="Q231" s="225"/>
      <c r="R231" s="225"/>
      <c r="S231" s="225"/>
      <c r="T231" s="226"/>
      <c r="AT231" s="227" t="s">
        <v>136</v>
      </c>
      <c r="AU231" s="227" t="s">
        <v>83</v>
      </c>
      <c r="AV231" s="14" t="s">
        <v>83</v>
      </c>
      <c r="AW231" s="14" t="s">
        <v>31</v>
      </c>
      <c r="AX231" s="14" t="s">
        <v>75</v>
      </c>
      <c r="AY231" s="227" t="s">
        <v>126</v>
      </c>
    </row>
    <row r="232" spans="1:65" s="2" customFormat="1" ht="21.75" customHeight="1">
      <c r="A232" s="33"/>
      <c r="B232" s="34"/>
      <c r="C232" s="177" t="s">
        <v>232</v>
      </c>
      <c r="D232" s="177" t="s">
        <v>127</v>
      </c>
      <c r="E232" s="178" t="s">
        <v>233</v>
      </c>
      <c r="F232" s="179" t="s">
        <v>234</v>
      </c>
      <c r="G232" s="180" t="s">
        <v>142</v>
      </c>
      <c r="H232" s="181">
        <v>286</v>
      </c>
      <c r="I232" s="291"/>
      <c r="J232" s="183">
        <f>ROUND(I232*H232,2)</f>
        <v>0</v>
      </c>
      <c r="K232" s="179" t="s">
        <v>131</v>
      </c>
      <c r="L232" s="184"/>
      <c r="M232" s="185" t="s">
        <v>1</v>
      </c>
      <c r="N232" s="186" t="s">
        <v>40</v>
      </c>
      <c r="O232" s="70"/>
      <c r="P232" s="187">
        <f>O232*H232</f>
        <v>0</v>
      </c>
      <c r="Q232" s="187">
        <v>1.4999999999999999E-4</v>
      </c>
      <c r="R232" s="187">
        <f>Q232*H232</f>
        <v>4.2899999999999994E-2</v>
      </c>
      <c r="S232" s="187">
        <v>0</v>
      </c>
      <c r="T232" s="188">
        <f>S232*H232</f>
        <v>0</v>
      </c>
      <c r="U232" s="33"/>
      <c r="V232" s="33"/>
      <c r="W232" s="33"/>
      <c r="X232" s="33"/>
      <c r="Y232" s="33"/>
      <c r="Z232" s="33"/>
      <c r="AA232" s="33"/>
      <c r="AB232" s="33"/>
      <c r="AC232" s="33"/>
      <c r="AD232" s="33"/>
      <c r="AE232" s="33"/>
      <c r="AR232" s="189" t="s">
        <v>132</v>
      </c>
      <c r="AT232" s="189" t="s">
        <v>127</v>
      </c>
      <c r="AU232" s="189" t="s">
        <v>83</v>
      </c>
      <c r="AY232" s="16" t="s">
        <v>126</v>
      </c>
      <c r="BE232" s="190">
        <f>IF(N232="základní",J232,0)</f>
        <v>0</v>
      </c>
      <c r="BF232" s="190">
        <f>IF(N232="snížená",J232,0)</f>
        <v>0</v>
      </c>
      <c r="BG232" s="190">
        <f>IF(N232="zákl. přenesená",J232,0)</f>
        <v>0</v>
      </c>
      <c r="BH232" s="190">
        <f>IF(N232="sníž. přenesená",J232,0)</f>
        <v>0</v>
      </c>
      <c r="BI232" s="190">
        <f>IF(N232="nulová",J232,0)</f>
        <v>0</v>
      </c>
      <c r="BJ232" s="16" t="s">
        <v>83</v>
      </c>
      <c r="BK232" s="190">
        <f>ROUND(I232*H232,2)</f>
        <v>0</v>
      </c>
      <c r="BL232" s="16" t="s">
        <v>133</v>
      </c>
      <c r="BM232" s="189" t="s">
        <v>235</v>
      </c>
    </row>
    <row r="233" spans="1:65" s="2" customFormat="1" ht="11.25">
      <c r="A233" s="33"/>
      <c r="B233" s="34"/>
      <c r="C233" s="35"/>
      <c r="D233" s="191" t="s">
        <v>135</v>
      </c>
      <c r="E233" s="35"/>
      <c r="F233" s="192" t="s">
        <v>234</v>
      </c>
      <c r="G233" s="35"/>
      <c r="H233" s="35"/>
      <c r="I233" s="35"/>
      <c r="J233" s="35"/>
      <c r="K233" s="35"/>
      <c r="L233" s="38"/>
      <c r="M233" s="194"/>
      <c r="N233" s="195"/>
      <c r="O233" s="70"/>
      <c r="P233" s="70"/>
      <c r="Q233" s="70"/>
      <c r="R233" s="70"/>
      <c r="S233" s="70"/>
      <c r="T233" s="71"/>
      <c r="U233" s="33"/>
      <c r="V233" s="33"/>
      <c r="W233" s="33"/>
      <c r="X233" s="33"/>
      <c r="Y233" s="33"/>
      <c r="Z233" s="33"/>
      <c r="AA233" s="33"/>
      <c r="AB233" s="33"/>
      <c r="AC233" s="33"/>
      <c r="AD233" s="33"/>
      <c r="AE233" s="33"/>
      <c r="AT233" s="16" t="s">
        <v>135</v>
      </c>
      <c r="AU233" s="16" t="s">
        <v>83</v>
      </c>
    </row>
    <row r="234" spans="1:65" s="12" customFormat="1" ht="11.25">
      <c r="B234" s="196"/>
      <c r="C234" s="197"/>
      <c r="D234" s="191" t="s">
        <v>136</v>
      </c>
      <c r="E234" s="198" t="s">
        <v>1</v>
      </c>
      <c r="F234" s="199" t="s">
        <v>236</v>
      </c>
      <c r="G234" s="197"/>
      <c r="H234" s="200">
        <v>286</v>
      </c>
      <c r="I234" s="197"/>
      <c r="J234" s="197"/>
      <c r="K234" s="197"/>
      <c r="L234" s="202"/>
      <c r="M234" s="203"/>
      <c r="N234" s="204"/>
      <c r="O234" s="204"/>
      <c r="P234" s="204"/>
      <c r="Q234" s="204"/>
      <c r="R234" s="204"/>
      <c r="S234" s="204"/>
      <c r="T234" s="205"/>
      <c r="AT234" s="206" t="s">
        <v>136</v>
      </c>
      <c r="AU234" s="206" t="s">
        <v>83</v>
      </c>
      <c r="AV234" s="12" t="s">
        <v>85</v>
      </c>
      <c r="AW234" s="12" t="s">
        <v>31</v>
      </c>
      <c r="AX234" s="12" t="s">
        <v>75</v>
      </c>
      <c r="AY234" s="206" t="s">
        <v>126</v>
      </c>
    </row>
    <row r="235" spans="1:65" s="13" customFormat="1" ht="11.25">
      <c r="B235" s="207"/>
      <c r="C235" s="208"/>
      <c r="D235" s="191" t="s">
        <v>136</v>
      </c>
      <c r="E235" s="209" t="s">
        <v>1</v>
      </c>
      <c r="F235" s="210" t="s">
        <v>138</v>
      </c>
      <c r="G235" s="208"/>
      <c r="H235" s="211">
        <v>286</v>
      </c>
      <c r="I235" s="208"/>
      <c r="J235" s="208"/>
      <c r="K235" s="208"/>
      <c r="L235" s="213"/>
      <c r="M235" s="214"/>
      <c r="N235" s="215"/>
      <c r="O235" s="215"/>
      <c r="P235" s="215"/>
      <c r="Q235" s="215"/>
      <c r="R235" s="215"/>
      <c r="S235" s="215"/>
      <c r="T235" s="216"/>
      <c r="AT235" s="217" t="s">
        <v>136</v>
      </c>
      <c r="AU235" s="217" t="s">
        <v>83</v>
      </c>
      <c r="AV235" s="13" t="s">
        <v>133</v>
      </c>
      <c r="AW235" s="13" t="s">
        <v>31</v>
      </c>
      <c r="AX235" s="13" t="s">
        <v>83</v>
      </c>
      <c r="AY235" s="217" t="s">
        <v>126</v>
      </c>
    </row>
    <row r="236" spans="1:65" s="14" customFormat="1" ht="11.25">
      <c r="B236" s="218"/>
      <c r="C236" s="219"/>
      <c r="D236" s="191" t="s">
        <v>136</v>
      </c>
      <c r="E236" s="220" t="s">
        <v>1</v>
      </c>
      <c r="F236" s="221" t="s">
        <v>139</v>
      </c>
      <c r="G236" s="219"/>
      <c r="H236" s="220" t="s">
        <v>1</v>
      </c>
      <c r="I236" s="219"/>
      <c r="J236" s="219"/>
      <c r="K236" s="219"/>
      <c r="L236" s="223"/>
      <c r="M236" s="224"/>
      <c r="N236" s="225"/>
      <c r="O236" s="225"/>
      <c r="P236" s="225"/>
      <c r="Q236" s="225"/>
      <c r="R236" s="225"/>
      <c r="S236" s="225"/>
      <c r="T236" s="226"/>
      <c r="AT236" s="227" t="s">
        <v>136</v>
      </c>
      <c r="AU236" s="227" t="s">
        <v>83</v>
      </c>
      <c r="AV236" s="14" t="s">
        <v>83</v>
      </c>
      <c r="AW236" s="14" t="s">
        <v>31</v>
      </c>
      <c r="AX236" s="14" t="s">
        <v>75</v>
      </c>
      <c r="AY236" s="227" t="s">
        <v>126</v>
      </c>
    </row>
    <row r="237" spans="1:65" s="2" customFormat="1" ht="16.5" customHeight="1">
      <c r="A237" s="33"/>
      <c r="B237" s="34"/>
      <c r="C237" s="177" t="s">
        <v>237</v>
      </c>
      <c r="D237" s="177" t="s">
        <v>127</v>
      </c>
      <c r="E237" s="178" t="s">
        <v>238</v>
      </c>
      <c r="F237" s="179" t="s">
        <v>239</v>
      </c>
      <c r="G237" s="180" t="s">
        <v>142</v>
      </c>
      <c r="H237" s="181">
        <v>108</v>
      </c>
      <c r="I237" s="291"/>
      <c r="J237" s="183">
        <f>ROUND(I237*H237,2)</f>
        <v>0</v>
      </c>
      <c r="K237" s="179" t="s">
        <v>131</v>
      </c>
      <c r="L237" s="184"/>
      <c r="M237" s="185" t="s">
        <v>1</v>
      </c>
      <c r="N237" s="186" t="s">
        <v>40</v>
      </c>
      <c r="O237" s="70"/>
      <c r="P237" s="187">
        <f>O237*H237</f>
        <v>0</v>
      </c>
      <c r="Q237" s="187">
        <v>0</v>
      </c>
      <c r="R237" s="187">
        <f>Q237*H237</f>
        <v>0</v>
      </c>
      <c r="S237" s="187">
        <v>0</v>
      </c>
      <c r="T237" s="188">
        <f>S237*H237</f>
        <v>0</v>
      </c>
      <c r="U237" s="33"/>
      <c r="V237" s="33"/>
      <c r="W237" s="33"/>
      <c r="X237" s="33"/>
      <c r="Y237" s="33"/>
      <c r="Z237" s="33"/>
      <c r="AA237" s="33"/>
      <c r="AB237" s="33"/>
      <c r="AC237" s="33"/>
      <c r="AD237" s="33"/>
      <c r="AE237" s="33"/>
      <c r="AR237" s="189" t="s">
        <v>132</v>
      </c>
      <c r="AT237" s="189" t="s">
        <v>127</v>
      </c>
      <c r="AU237" s="189" t="s">
        <v>83</v>
      </c>
      <c r="AY237" s="16" t="s">
        <v>126</v>
      </c>
      <c r="BE237" s="190">
        <f>IF(N237="základní",J237,0)</f>
        <v>0</v>
      </c>
      <c r="BF237" s="190">
        <f>IF(N237="snížená",J237,0)</f>
        <v>0</v>
      </c>
      <c r="BG237" s="190">
        <f>IF(N237="zákl. přenesená",J237,0)</f>
        <v>0</v>
      </c>
      <c r="BH237" s="190">
        <f>IF(N237="sníž. přenesená",J237,0)</f>
        <v>0</v>
      </c>
      <c r="BI237" s="190">
        <f>IF(N237="nulová",J237,0)</f>
        <v>0</v>
      </c>
      <c r="BJ237" s="16" t="s">
        <v>83</v>
      </c>
      <c r="BK237" s="190">
        <f>ROUND(I237*H237,2)</f>
        <v>0</v>
      </c>
      <c r="BL237" s="16" t="s">
        <v>133</v>
      </c>
      <c r="BM237" s="189" t="s">
        <v>240</v>
      </c>
    </row>
    <row r="238" spans="1:65" s="2" customFormat="1" ht="11.25">
      <c r="A238" s="33"/>
      <c r="B238" s="34"/>
      <c r="C238" s="35"/>
      <c r="D238" s="191" t="s">
        <v>135</v>
      </c>
      <c r="E238" s="35"/>
      <c r="F238" s="192" t="s">
        <v>239</v>
      </c>
      <c r="G238" s="35"/>
      <c r="H238" s="35"/>
      <c r="I238" s="193"/>
      <c r="J238" s="35"/>
      <c r="K238" s="35"/>
      <c r="L238" s="38"/>
      <c r="M238" s="194"/>
      <c r="N238" s="195"/>
      <c r="O238" s="70"/>
      <c r="P238" s="70"/>
      <c r="Q238" s="70"/>
      <c r="R238" s="70"/>
      <c r="S238" s="70"/>
      <c r="T238" s="71"/>
      <c r="U238" s="33"/>
      <c r="V238" s="33"/>
      <c r="W238" s="33"/>
      <c r="X238" s="33"/>
      <c r="Y238" s="33"/>
      <c r="Z238" s="33"/>
      <c r="AA238" s="33"/>
      <c r="AB238" s="33"/>
      <c r="AC238" s="33"/>
      <c r="AD238" s="33"/>
      <c r="AE238" s="33"/>
      <c r="AT238" s="16" t="s">
        <v>135</v>
      </c>
      <c r="AU238" s="16" t="s">
        <v>83</v>
      </c>
    </row>
    <row r="239" spans="1:65" s="12" customFormat="1" ht="11.25">
      <c r="B239" s="196"/>
      <c r="C239" s="197"/>
      <c r="D239" s="191" t="s">
        <v>136</v>
      </c>
      <c r="E239" s="198" t="s">
        <v>1</v>
      </c>
      <c r="F239" s="199" t="s">
        <v>241</v>
      </c>
      <c r="G239" s="197"/>
      <c r="H239" s="200">
        <v>108</v>
      </c>
      <c r="I239" s="201"/>
      <c r="J239" s="197"/>
      <c r="K239" s="197"/>
      <c r="L239" s="202"/>
      <c r="M239" s="203"/>
      <c r="N239" s="204"/>
      <c r="O239" s="204"/>
      <c r="P239" s="204"/>
      <c r="Q239" s="204"/>
      <c r="R239" s="204"/>
      <c r="S239" s="204"/>
      <c r="T239" s="205"/>
      <c r="AT239" s="206" t="s">
        <v>136</v>
      </c>
      <c r="AU239" s="206" t="s">
        <v>83</v>
      </c>
      <c r="AV239" s="12" t="s">
        <v>85</v>
      </c>
      <c r="AW239" s="12" t="s">
        <v>31</v>
      </c>
      <c r="AX239" s="12" t="s">
        <v>75</v>
      </c>
      <c r="AY239" s="206" t="s">
        <v>126</v>
      </c>
    </row>
    <row r="240" spans="1:65" s="13" customFormat="1" ht="11.25">
      <c r="B240" s="207"/>
      <c r="C240" s="208"/>
      <c r="D240" s="191" t="s">
        <v>136</v>
      </c>
      <c r="E240" s="209" t="s">
        <v>1</v>
      </c>
      <c r="F240" s="210" t="s">
        <v>138</v>
      </c>
      <c r="G240" s="208"/>
      <c r="H240" s="211">
        <v>108</v>
      </c>
      <c r="I240" s="212"/>
      <c r="J240" s="208"/>
      <c r="K240" s="208"/>
      <c r="L240" s="213"/>
      <c r="M240" s="214"/>
      <c r="N240" s="215"/>
      <c r="O240" s="215"/>
      <c r="P240" s="215"/>
      <c r="Q240" s="215"/>
      <c r="R240" s="215"/>
      <c r="S240" s="215"/>
      <c r="T240" s="216"/>
      <c r="AT240" s="217" t="s">
        <v>136</v>
      </c>
      <c r="AU240" s="217" t="s">
        <v>83</v>
      </c>
      <c r="AV240" s="13" t="s">
        <v>133</v>
      </c>
      <c r="AW240" s="13" t="s">
        <v>31</v>
      </c>
      <c r="AX240" s="13" t="s">
        <v>83</v>
      </c>
      <c r="AY240" s="217" t="s">
        <v>126</v>
      </c>
    </row>
    <row r="241" spans="1:65" s="14" customFormat="1" ht="11.25">
      <c r="B241" s="218"/>
      <c r="C241" s="219"/>
      <c r="D241" s="191" t="s">
        <v>136</v>
      </c>
      <c r="E241" s="220" t="s">
        <v>1</v>
      </c>
      <c r="F241" s="221" t="s">
        <v>139</v>
      </c>
      <c r="G241" s="219"/>
      <c r="H241" s="220" t="s">
        <v>1</v>
      </c>
      <c r="I241" s="222"/>
      <c r="J241" s="219"/>
      <c r="K241" s="219"/>
      <c r="L241" s="223"/>
      <c r="M241" s="224"/>
      <c r="N241" s="225"/>
      <c r="O241" s="225"/>
      <c r="P241" s="225"/>
      <c r="Q241" s="225"/>
      <c r="R241" s="225"/>
      <c r="S241" s="225"/>
      <c r="T241" s="226"/>
      <c r="AT241" s="227" t="s">
        <v>136</v>
      </c>
      <c r="AU241" s="227" t="s">
        <v>83</v>
      </c>
      <c r="AV241" s="14" t="s">
        <v>83</v>
      </c>
      <c r="AW241" s="14" t="s">
        <v>31</v>
      </c>
      <c r="AX241" s="14" t="s">
        <v>75</v>
      </c>
      <c r="AY241" s="227" t="s">
        <v>126</v>
      </c>
    </row>
    <row r="242" spans="1:65" s="11" customFormat="1" ht="25.9" customHeight="1">
      <c r="B242" s="163"/>
      <c r="C242" s="164"/>
      <c r="D242" s="165" t="s">
        <v>74</v>
      </c>
      <c r="E242" s="166" t="s">
        <v>127</v>
      </c>
      <c r="F242" s="166" t="s">
        <v>242</v>
      </c>
      <c r="G242" s="164"/>
      <c r="H242" s="164"/>
      <c r="I242" s="167"/>
      <c r="J242" s="168">
        <f>BK242</f>
        <v>0</v>
      </c>
      <c r="K242" s="164"/>
      <c r="L242" s="169"/>
      <c r="M242" s="170"/>
      <c r="N242" s="171"/>
      <c r="O242" s="171"/>
      <c r="P242" s="172">
        <f>SUM(P243:P455)</f>
        <v>0</v>
      </c>
      <c r="Q242" s="171"/>
      <c r="R242" s="172">
        <f>SUM(R243:R455)</f>
        <v>7906.9321300000001</v>
      </c>
      <c r="S242" s="171"/>
      <c r="T242" s="173">
        <f>SUM(T243:T455)</f>
        <v>0</v>
      </c>
      <c r="AR242" s="174" t="s">
        <v>125</v>
      </c>
      <c r="AT242" s="175" t="s">
        <v>74</v>
      </c>
      <c r="AU242" s="175" t="s">
        <v>75</v>
      </c>
      <c r="AY242" s="174" t="s">
        <v>126</v>
      </c>
      <c r="BK242" s="176">
        <f>SUM(BK243:BK455)</f>
        <v>0</v>
      </c>
    </row>
    <row r="243" spans="1:65" s="2" customFormat="1" ht="33" customHeight="1">
      <c r="A243" s="33"/>
      <c r="B243" s="34"/>
      <c r="C243" s="177" t="s">
        <v>7</v>
      </c>
      <c r="D243" s="177" t="s">
        <v>127</v>
      </c>
      <c r="E243" s="178" t="s">
        <v>243</v>
      </c>
      <c r="F243" s="179" t="s">
        <v>244</v>
      </c>
      <c r="G243" s="180" t="s">
        <v>142</v>
      </c>
      <c r="H243" s="181">
        <v>111</v>
      </c>
      <c r="I243" s="182"/>
      <c r="J243" s="183">
        <f>ROUND(I243*H243,2)</f>
        <v>0</v>
      </c>
      <c r="K243" s="179" t="s">
        <v>1</v>
      </c>
      <c r="L243" s="184"/>
      <c r="M243" s="185" t="s">
        <v>1</v>
      </c>
      <c r="N243" s="186" t="s">
        <v>40</v>
      </c>
      <c r="O243" s="70"/>
      <c r="P243" s="187">
        <f>O243*H243</f>
        <v>0</v>
      </c>
      <c r="Q243" s="187">
        <v>0.32700000000000001</v>
      </c>
      <c r="R243" s="187">
        <f>Q243*H243</f>
        <v>36.297000000000004</v>
      </c>
      <c r="S243" s="187">
        <v>0</v>
      </c>
      <c r="T243" s="188">
        <f>S243*H243</f>
        <v>0</v>
      </c>
      <c r="U243" s="33"/>
      <c r="V243" s="33"/>
      <c r="W243" s="33"/>
      <c r="X243" s="33"/>
      <c r="Y243" s="33"/>
      <c r="Z243" s="33"/>
      <c r="AA243" s="33"/>
      <c r="AB243" s="33"/>
      <c r="AC243" s="33"/>
      <c r="AD243" s="33"/>
      <c r="AE243" s="33"/>
      <c r="AR243" s="189" t="s">
        <v>132</v>
      </c>
      <c r="AT243" s="189" t="s">
        <v>127</v>
      </c>
      <c r="AU243" s="189" t="s">
        <v>83</v>
      </c>
      <c r="AY243" s="16" t="s">
        <v>126</v>
      </c>
      <c r="BE243" s="190">
        <f>IF(N243="základní",J243,0)</f>
        <v>0</v>
      </c>
      <c r="BF243" s="190">
        <f>IF(N243="snížená",J243,0)</f>
        <v>0</v>
      </c>
      <c r="BG243" s="190">
        <f>IF(N243="zákl. přenesená",J243,0)</f>
        <v>0</v>
      </c>
      <c r="BH243" s="190">
        <f>IF(N243="sníž. přenesená",J243,0)</f>
        <v>0</v>
      </c>
      <c r="BI243" s="190">
        <f>IF(N243="nulová",J243,0)</f>
        <v>0</v>
      </c>
      <c r="BJ243" s="16" t="s">
        <v>83</v>
      </c>
      <c r="BK243" s="190">
        <f>ROUND(I243*H243,2)</f>
        <v>0</v>
      </c>
      <c r="BL243" s="16" t="s">
        <v>133</v>
      </c>
      <c r="BM243" s="189" t="s">
        <v>245</v>
      </c>
    </row>
    <row r="244" spans="1:65" s="2" customFormat="1" ht="19.5">
      <c r="A244" s="33"/>
      <c r="B244" s="34"/>
      <c r="C244" s="35"/>
      <c r="D244" s="191" t="s">
        <v>135</v>
      </c>
      <c r="E244" s="35"/>
      <c r="F244" s="192" t="s">
        <v>244</v>
      </c>
      <c r="G244" s="35"/>
      <c r="H244" s="35"/>
      <c r="I244" s="193"/>
      <c r="J244" s="35"/>
      <c r="K244" s="35"/>
      <c r="L244" s="38"/>
      <c r="M244" s="194"/>
      <c r="N244" s="195"/>
      <c r="O244" s="70"/>
      <c r="P244" s="70"/>
      <c r="Q244" s="70"/>
      <c r="R244" s="70"/>
      <c r="S244" s="70"/>
      <c r="T244" s="71"/>
      <c r="U244" s="33"/>
      <c r="V244" s="33"/>
      <c r="W244" s="33"/>
      <c r="X244" s="33"/>
      <c r="Y244" s="33"/>
      <c r="Z244" s="33"/>
      <c r="AA244" s="33"/>
      <c r="AB244" s="33"/>
      <c r="AC244" s="33"/>
      <c r="AD244" s="33"/>
      <c r="AE244" s="33"/>
      <c r="AT244" s="16" t="s">
        <v>135</v>
      </c>
      <c r="AU244" s="16" t="s">
        <v>83</v>
      </c>
    </row>
    <row r="245" spans="1:65" s="12" customFormat="1" ht="11.25">
      <c r="B245" s="196"/>
      <c r="C245" s="197"/>
      <c r="D245" s="191" t="s">
        <v>136</v>
      </c>
      <c r="E245" s="198" t="s">
        <v>1</v>
      </c>
      <c r="F245" s="199" t="s">
        <v>246</v>
      </c>
      <c r="G245" s="197"/>
      <c r="H245" s="200">
        <v>364.08</v>
      </c>
      <c r="I245" s="201"/>
      <c r="J245" s="197"/>
      <c r="K245" s="197"/>
      <c r="L245" s="202"/>
      <c r="M245" s="203"/>
      <c r="N245" s="204"/>
      <c r="O245" s="204"/>
      <c r="P245" s="204"/>
      <c r="Q245" s="204"/>
      <c r="R245" s="204"/>
      <c r="S245" s="204"/>
      <c r="T245" s="205"/>
      <c r="AT245" s="206" t="s">
        <v>136</v>
      </c>
      <c r="AU245" s="206" t="s">
        <v>83</v>
      </c>
      <c r="AV245" s="12" t="s">
        <v>85</v>
      </c>
      <c r="AW245" s="12" t="s">
        <v>31</v>
      </c>
      <c r="AX245" s="12" t="s">
        <v>75</v>
      </c>
      <c r="AY245" s="206" t="s">
        <v>126</v>
      </c>
    </row>
    <row r="246" spans="1:65" s="12" customFormat="1" ht="11.25">
      <c r="B246" s="196"/>
      <c r="C246" s="197"/>
      <c r="D246" s="191" t="s">
        <v>136</v>
      </c>
      <c r="E246" s="198" t="s">
        <v>1</v>
      </c>
      <c r="F246" s="199" t="s">
        <v>247</v>
      </c>
      <c r="G246" s="197"/>
      <c r="H246" s="200">
        <v>0.92</v>
      </c>
      <c r="I246" s="201"/>
      <c r="J246" s="197"/>
      <c r="K246" s="197"/>
      <c r="L246" s="202"/>
      <c r="M246" s="203"/>
      <c r="N246" s="204"/>
      <c r="O246" s="204"/>
      <c r="P246" s="204"/>
      <c r="Q246" s="204"/>
      <c r="R246" s="204"/>
      <c r="S246" s="204"/>
      <c r="T246" s="205"/>
      <c r="AT246" s="206" t="s">
        <v>136</v>
      </c>
      <c r="AU246" s="206" t="s">
        <v>83</v>
      </c>
      <c r="AV246" s="12" t="s">
        <v>85</v>
      </c>
      <c r="AW246" s="12" t="s">
        <v>31</v>
      </c>
      <c r="AX246" s="12" t="s">
        <v>75</v>
      </c>
      <c r="AY246" s="206" t="s">
        <v>126</v>
      </c>
    </row>
    <row r="247" spans="1:65" s="14" customFormat="1" ht="11.25">
      <c r="B247" s="218"/>
      <c r="C247" s="219"/>
      <c r="D247" s="191" t="s">
        <v>136</v>
      </c>
      <c r="E247" s="220" t="s">
        <v>1</v>
      </c>
      <c r="F247" s="221" t="s">
        <v>148</v>
      </c>
      <c r="G247" s="219"/>
      <c r="H247" s="220" t="s">
        <v>1</v>
      </c>
      <c r="I247" s="222"/>
      <c r="J247" s="219"/>
      <c r="K247" s="219"/>
      <c r="L247" s="223"/>
      <c r="M247" s="224"/>
      <c r="N247" s="225"/>
      <c r="O247" s="225"/>
      <c r="P247" s="225"/>
      <c r="Q247" s="225"/>
      <c r="R247" s="225"/>
      <c r="S247" s="225"/>
      <c r="T247" s="226"/>
      <c r="AT247" s="227" t="s">
        <v>136</v>
      </c>
      <c r="AU247" s="227" t="s">
        <v>83</v>
      </c>
      <c r="AV247" s="14" t="s">
        <v>83</v>
      </c>
      <c r="AW247" s="14" t="s">
        <v>31</v>
      </c>
      <c r="AX247" s="14" t="s">
        <v>75</v>
      </c>
      <c r="AY247" s="227" t="s">
        <v>126</v>
      </c>
    </row>
    <row r="248" spans="1:65" s="12" customFormat="1" ht="11.25">
      <c r="B248" s="196"/>
      <c r="C248" s="197"/>
      <c r="D248" s="191" t="s">
        <v>136</v>
      </c>
      <c r="E248" s="198" t="s">
        <v>1</v>
      </c>
      <c r="F248" s="199" t="s">
        <v>175</v>
      </c>
      <c r="G248" s="197"/>
      <c r="H248" s="200">
        <v>9</v>
      </c>
      <c r="I248" s="201"/>
      <c r="J248" s="197"/>
      <c r="K248" s="197"/>
      <c r="L248" s="202"/>
      <c r="M248" s="203"/>
      <c r="N248" s="204"/>
      <c r="O248" s="204"/>
      <c r="P248" s="204"/>
      <c r="Q248" s="204"/>
      <c r="R248" s="204"/>
      <c r="S248" s="204"/>
      <c r="T248" s="205"/>
      <c r="AT248" s="206" t="s">
        <v>136</v>
      </c>
      <c r="AU248" s="206" t="s">
        <v>83</v>
      </c>
      <c r="AV248" s="12" t="s">
        <v>85</v>
      </c>
      <c r="AW248" s="12" t="s">
        <v>31</v>
      </c>
      <c r="AX248" s="12" t="s">
        <v>75</v>
      </c>
      <c r="AY248" s="206" t="s">
        <v>126</v>
      </c>
    </row>
    <row r="249" spans="1:65" s="14" customFormat="1" ht="11.25">
      <c r="B249" s="218"/>
      <c r="C249" s="219"/>
      <c r="D249" s="191" t="s">
        <v>136</v>
      </c>
      <c r="E249" s="220" t="s">
        <v>1</v>
      </c>
      <c r="F249" s="221" t="s">
        <v>248</v>
      </c>
      <c r="G249" s="219"/>
      <c r="H249" s="220" t="s">
        <v>1</v>
      </c>
      <c r="I249" s="222"/>
      <c r="J249" s="219"/>
      <c r="K249" s="219"/>
      <c r="L249" s="223"/>
      <c r="M249" s="224"/>
      <c r="N249" s="225"/>
      <c r="O249" s="225"/>
      <c r="P249" s="225"/>
      <c r="Q249" s="225"/>
      <c r="R249" s="225"/>
      <c r="S249" s="225"/>
      <c r="T249" s="226"/>
      <c r="AT249" s="227" t="s">
        <v>136</v>
      </c>
      <c r="AU249" s="227" t="s">
        <v>83</v>
      </c>
      <c r="AV249" s="14" t="s">
        <v>83</v>
      </c>
      <c r="AW249" s="14" t="s">
        <v>31</v>
      </c>
      <c r="AX249" s="14" t="s">
        <v>75</v>
      </c>
      <c r="AY249" s="227" t="s">
        <v>126</v>
      </c>
    </row>
    <row r="250" spans="1:65" s="12" customFormat="1" ht="11.25">
      <c r="B250" s="196"/>
      <c r="C250" s="197"/>
      <c r="D250" s="191" t="s">
        <v>136</v>
      </c>
      <c r="E250" s="198" t="s">
        <v>1</v>
      </c>
      <c r="F250" s="199" t="s">
        <v>249</v>
      </c>
      <c r="G250" s="197"/>
      <c r="H250" s="200">
        <v>-263</v>
      </c>
      <c r="I250" s="201"/>
      <c r="J250" s="197"/>
      <c r="K250" s="197"/>
      <c r="L250" s="202"/>
      <c r="M250" s="203"/>
      <c r="N250" s="204"/>
      <c r="O250" s="204"/>
      <c r="P250" s="204"/>
      <c r="Q250" s="204"/>
      <c r="R250" s="204"/>
      <c r="S250" s="204"/>
      <c r="T250" s="205"/>
      <c r="AT250" s="206" t="s">
        <v>136</v>
      </c>
      <c r="AU250" s="206" t="s">
        <v>83</v>
      </c>
      <c r="AV250" s="12" t="s">
        <v>85</v>
      </c>
      <c r="AW250" s="12" t="s">
        <v>31</v>
      </c>
      <c r="AX250" s="12" t="s">
        <v>75</v>
      </c>
      <c r="AY250" s="206" t="s">
        <v>126</v>
      </c>
    </row>
    <row r="251" spans="1:65" s="13" customFormat="1" ht="11.25">
      <c r="B251" s="207"/>
      <c r="C251" s="208"/>
      <c r="D251" s="191" t="s">
        <v>136</v>
      </c>
      <c r="E251" s="209" t="s">
        <v>1</v>
      </c>
      <c r="F251" s="210" t="s">
        <v>138</v>
      </c>
      <c r="G251" s="208"/>
      <c r="H251" s="211">
        <v>111</v>
      </c>
      <c r="I251" s="212"/>
      <c r="J251" s="208"/>
      <c r="K251" s="208"/>
      <c r="L251" s="213"/>
      <c r="M251" s="214"/>
      <c r="N251" s="215"/>
      <c r="O251" s="215"/>
      <c r="P251" s="215"/>
      <c r="Q251" s="215"/>
      <c r="R251" s="215"/>
      <c r="S251" s="215"/>
      <c r="T251" s="216"/>
      <c r="AT251" s="217" t="s">
        <v>136</v>
      </c>
      <c r="AU251" s="217" t="s">
        <v>83</v>
      </c>
      <c r="AV251" s="13" t="s">
        <v>133</v>
      </c>
      <c r="AW251" s="13" t="s">
        <v>31</v>
      </c>
      <c r="AX251" s="13" t="s">
        <v>83</v>
      </c>
      <c r="AY251" s="217" t="s">
        <v>126</v>
      </c>
    </row>
    <row r="252" spans="1:65" s="2" customFormat="1" ht="37.9" customHeight="1">
      <c r="A252" s="33"/>
      <c r="B252" s="34"/>
      <c r="C252" s="177" t="s">
        <v>14</v>
      </c>
      <c r="D252" s="177" t="s">
        <v>127</v>
      </c>
      <c r="E252" s="178" t="s">
        <v>250</v>
      </c>
      <c r="F252" s="179" t="s">
        <v>251</v>
      </c>
      <c r="G252" s="180" t="s">
        <v>142</v>
      </c>
      <c r="H252" s="181">
        <v>263</v>
      </c>
      <c r="I252" s="182"/>
      <c r="J252" s="183">
        <f>ROUND(I252*H252,2)</f>
        <v>0</v>
      </c>
      <c r="K252" s="179" t="s">
        <v>1</v>
      </c>
      <c r="L252" s="184"/>
      <c r="M252" s="185" t="s">
        <v>1</v>
      </c>
      <c r="N252" s="186" t="s">
        <v>40</v>
      </c>
      <c r="O252" s="70"/>
      <c r="P252" s="187">
        <f>O252*H252</f>
        <v>0</v>
      </c>
      <c r="Q252" s="187">
        <v>0.32700000000000001</v>
      </c>
      <c r="R252" s="187">
        <f>Q252*H252</f>
        <v>86.001000000000005</v>
      </c>
      <c r="S252" s="187">
        <v>0</v>
      </c>
      <c r="T252" s="188">
        <f>S252*H252</f>
        <v>0</v>
      </c>
      <c r="U252" s="33"/>
      <c r="V252" s="33"/>
      <c r="W252" s="33"/>
      <c r="X252" s="33"/>
      <c r="Y252" s="33"/>
      <c r="Z252" s="33"/>
      <c r="AA252" s="33"/>
      <c r="AB252" s="33"/>
      <c r="AC252" s="33"/>
      <c r="AD252" s="33"/>
      <c r="AE252" s="33"/>
      <c r="AR252" s="189" t="s">
        <v>132</v>
      </c>
      <c r="AT252" s="189" t="s">
        <v>127</v>
      </c>
      <c r="AU252" s="189" t="s">
        <v>83</v>
      </c>
      <c r="AY252" s="16" t="s">
        <v>126</v>
      </c>
      <c r="BE252" s="190">
        <f>IF(N252="základní",J252,0)</f>
        <v>0</v>
      </c>
      <c r="BF252" s="190">
        <f>IF(N252="snížená",J252,0)</f>
        <v>0</v>
      </c>
      <c r="BG252" s="190">
        <f>IF(N252="zákl. přenesená",J252,0)</f>
        <v>0</v>
      </c>
      <c r="BH252" s="190">
        <f>IF(N252="sníž. přenesená",J252,0)</f>
        <v>0</v>
      </c>
      <c r="BI252" s="190">
        <f>IF(N252="nulová",J252,0)</f>
        <v>0</v>
      </c>
      <c r="BJ252" s="16" t="s">
        <v>83</v>
      </c>
      <c r="BK252" s="190">
        <f>ROUND(I252*H252,2)</f>
        <v>0</v>
      </c>
      <c r="BL252" s="16" t="s">
        <v>133</v>
      </c>
      <c r="BM252" s="189" t="s">
        <v>252</v>
      </c>
    </row>
    <row r="253" spans="1:65" s="2" customFormat="1" ht="19.5">
      <c r="A253" s="33"/>
      <c r="B253" s="34"/>
      <c r="C253" s="35"/>
      <c r="D253" s="191" t="s">
        <v>135</v>
      </c>
      <c r="E253" s="35"/>
      <c r="F253" s="192" t="s">
        <v>251</v>
      </c>
      <c r="G253" s="35"/>
      <c r="H253" s="35"/>
      <c r="I253" s="193"/>
      <c r="J253" s="35"/>
      <c r="K253" s="35"/>
      <c r="L253" s="38"/>
      <c r="M253" s="194"/>
      <c r="N253" s="195"/>
      <c r="O253" s="70"/>
      <c r="P253" s="70"/>
      <c r="Q253" s="70"/>
      <c r="R253" s="70"/>
      <c r="S253" s="70"/>
      <c r="T253" s="71"/>
      <c r="U253" s="33"/>
      <c r="V253" s="33"/>
      <c r="W253" s="33"/>
      <c r="X253" s="33"/>
      <c r="Y253" s="33"/>
      <c r="Z253" s="33"/>
      <c r="AA253" s="33"/>
      <c r="AB253" s="33"/>
      <c r="AC253" s="33"/>
      <c r="AD253" s="33"/>
      <c r="AE253" s="33"/>
      <c r="AT253" s="16" t="s">
        <v>135</v>
      </c>
      <c r="AU253" s="16" t="s">
        <v>83</v>
      </c>
    </row>
    <row r="254" spans="1:65" s="14" customFormat="1" ht="11.25">
      <c r="B254" s="218"/>
      <c r="C254" s="219"/>
      <c r="D254" s="191" t="s">
        <v>136</v>
      </c>
      <c r="E254" s="220" t="s">
        <v>1</v>
      </c>
      <c r="F254" s="221" t="s">
        <v>253</v>
      </c>
      <c r="G254" s="219"/>
      <c r="H254" s="220" t="s">
        <v>1</v>
      </c>
      <c r="I254" s="222"/>
      <c r="J254" s="219"/>
      <c r="K254" s="219"/>
      <c r="L254" s="223"/>
      <c r="M254" s="224"/>
      <c r="N254" s="225"/>
      <c r="O254" s="225"/>
      <c r="P254" s="225"/>
      <c r="Q254" s="225"/>
      <c r="R254" s="225"/>
      <c r="S254" s="225"/>
      <c r="T254" s="226"/>
      <c r="AT254" s="227" t="s">
        <v>136</v>
      </c>
      <c r="AU254" s="227" t="s">
        <v>83</v>
      </c>
      <c r="AV254" s="14" t="s">
        <v>83</v>
      </c>
      <c r="AW254" s="14" t="s">
        <v>31</v>
      </c>
      <c r="AX254" s="14" t="s">
        <v>75</v>
      </c>
      <c r="AY254" s="227" t="s">
        <v>126</v>
      </c>
    </row>
    <row r="255" spans="1:65" s="12" customFormat="1" ht="11.25">
      <c r="B255" s="196"/>
      <c r="C255" s="197"/>
      <c r="D255" s="191" t="s">
        <v>136</v>
      </c>
      <c r="E255" s="198" t="s">
        <v>1</v>
      </c>
      <c r="F255" s="199" t="s">
        <v>254</v>
      </c>
      <c r="G255" s="197"/>
      <c r="H255" s="200">
        <v>10</v>
      </c>
      <c r="I255" s="201"/>
      <c r="J255" s="197"/>
      <c r="K255" s="197"/>
      <c r="L255" s="202"/>
      <c r="M255" s="203"/>
      <c r="N255" s="204"/>
      <c r="O255" s="204"/>
      <c r="P255" s="204"/>
      <c r="Q255" s="204"/>
      <c r="R255" s="204"/>
      <c r="S255" s="204"/>
      <c r="T255" s="205"/>
      <c r="AT255" s="206" t="s">
        <v>136</v>
      </c>
      <c r="AU255" s="206" t="s">
        <v>83</v>
      </c>
      <c r="AV255" s="12" t="s">
        <v>85</v>
      </c>
      <c r="AW255" s="12" t="s">
        <v>31</v>
      </c>
      <c r="AX255" s="12" t="s">
        <v>75</v>
      </c>
      <c r="AY255" s="206" t="s">
        <v>126</v>
      </c>
    </row>
    <row r="256" spans="1:65" s="14" customFormat="1" ht="11.25">
      <c r="B256" s="218"/>
      <c r="C256" s="219"/>
      <c r="D256" s="191" t="s">
        <v>136</v>
      </c>
      <c r="E256" s="220" t="s">
        <v>1</v>
      </c>
      <c r="F256" s="221" t="s">
        <v>255</v>
      </c>
      <c r="G256" s="219"/>
      <c r="H256" s="220" t="s">
        <v>1</v>
      </c>
      <c r="I256" s="222"/>
      <c r="J256" s="219"/>
      <c r="K256" s="219"/>
      <c r="L256" s="223"/>
      <c r="M256" s="224"/>
      <c r="N256" s="225"/>
      <c r="O256" s="225"/>
      <c r="P256" s="225"/>
      <c r="Q256" s="225"/>
      <c r="R256" s="225"/>
      <c r="S256" s="225"/>
      <c r="T256" s="226"/>
      <c r="AT256" s="227" t="s">
        <v>136</v>
      </c>
      <c r="AU256" s="227" t="s">
        <v>83</v>
      </c>
      <c r="AV256" s="14" t="s">
        <v>83</v>
      </c>
      <c r="AW256" s="14" t="s">
        <v>31</v>
      </c>
      <c r="AX256" s="14" t="s">
        <v>75</v>
      </c>
      <c r="AY256" s="227" t="s">
        <v>126</v>
      </c>
    </row>
    <row r="257" spans="1:65" s="12" customFormat="1" ht="11.25">
      <c r="B257" s="196"/>
      <c r="C257" s="197"/>
      <c r="D257" s="191" t="s">
        <v>136</v>
      </c>
      <c r="E257" s="198" t="s">
        <v>1</v>
      </c>
      <c r="F257" s="199" t="s">
        <v>256</v>
      </c>
      <c r="G257" s="197"/>
      <c r="H257" s="200">
        <v>253</v>
      </c>
      <c r="I257" s="201"/>
      <c r="J257" s="197"/>
      <c r="K257" s="197"/>
      <c r="L257" s="202"/>
      <c r="M257" s="203"/>
      <c r="N257" s="204"/>
      <c r="O257" s="204"/>
      <c r="P257" s="204"/>
      <c r="Q257" s="204"/>
      <c r="R257" s="204"/>
      <c r="S257" s="204"/>
      <c r="T257" s="205"/>
      <c r="AT257" s="206" t="s">
        <v>136</v>
      </c>
      <c r="AU257" s="206" t="s">
        <v>83</v>
      </c>
      <c r="AV257" s="12" t="s">
        <v>85</v>
      </c>
      <c r="AW257" s="12" t="s">
        <v>31</v>
      </c>
      <c r="AX257" s="12" t="s">
        <v>75</v>
      </c>
      <c r="AY257" s="206" t="s">
        <v>126</v>
      </c>
    </row>
    <row r="258" spans="1:65" s="13" customFormat="1" ht="11.25">
      <c r="B258" s="207"/>
      <c r="C258" s="208"/>
      <c r="D258" s="191" t="s">
        <v>136</v>
      </c>
      <c r="E258" s="209" t="s">
        <v>1</v>
      </c>
      <c r="F258" s="210" t="s">
        <v>138</v>
      </c>
      <c r="G258" s="208"/>
      <c r="H258" s="211">
        <v>263</v>
      </c>
      <c r="I258" s="212"/>
      <c r="J258" s="208"/>
      <c r="K258" s="208"/>
      <c r="L258" s="213"/>
      <c r="M258" s="214"/>
      <c r="N258" s="215"/>
      <c r="O258" s="215"/>
      <c r="P258" s="215"/>
      <c r="Q258" s="215"/>
      <c r="R258" s="215"/>
      <c r="S258" s="215"/>
      <c r="T258" s="216"/>
      <c r="AT258" s="217" t="s">
        <v>136</v>
      </c>
      <c r="AU258" s="217" t="s">
        <v>83</v>
      </c>
      <c r="AV258" s="13" t="s">
        <v>133</v>
      </c>
      <c r="AW258" s="13" t="s">
        <v>31</v>
      </c>
      <c r="AX258" s="13" t="s">
        <v>83</v>
      </c>
      <c r="AY258" s="217" t="s">
        <v>126</v>
      </c>
    </row>
    <row r="259" spans="1:65" s="2" customFormat="1" ht="24.2" customHeight="1">
      <c r="A259" s="33"/>
      <c r="B259" s="34"/>
      <c r="C259" s="177" t="s">
        <v>257</v>
      </c>
      <c r="D259" s="177" t="s">
        <v>127</v>
      </c>
      <c r="E259" s="178" t="s">
        <v>258</v>
      </c>
      <c r="F259" s="179" t="s">
        <v>259</v>
      </c>
      <c r="G259" s="180" t="s">
        <v>142</v>
      </c>
      <c r="H259" s="181">
        <v>4</v>
      </c>
      <c r="I259" s="182"/>
      <c r="J259" s="183">
        <f>ROUND(I259*H259,2)</f>
        <v>0</v>
      </c>
      <c r="K259" s="179" t="s">
        <v>1</v>
      </c>
      <c r="L259" s="184"/>
      <c r="M259" s="185" t="s">
        <v>1</v>
      </c>
      <c r="N259" s="186" t="s">
        <v>40</v>
      </c>
      <c r="O259" s="70"/>
      <c r="P259" s="187">
        <f>O259*H259</f>
        <v>0</v>
      </c>
      <c r="Q259" s="187">
        <v>5.9268000000000001</v>
      </c>
      <c r="R259" s="187">
        <f>Q259*H259</f>
        <v>23.7072</v>
      </c>
      <c r="S259" s="187">
        <v>0</v>
      </c>
      <c r="T259" s="188">
        <f>S259*H259</f>
        <v>0</v>
      </c>
      <c r="U259" s="33"/>
      <c r="V259" s="33"/>
      <c r="W259" s="33"/>
      <c r="X259" s="33"/>
      <c r="Y259" s="33"/>
      <c r="Z259" s="33"/>
      <c r="AA259" s="33"/>
      <c r="AB259" s="33"/>
      <c r="AC259" s="33"/>
      <c r="AD259" s="33"/>
      <c r="AE259" s="33"/>
      <c r="AR259" s="189" t="s">
        <v>132</v>
      </c>
      <c r="AT259" s="189" t="s">
        <v>127</v>
      </c>
      <c r="AU259" s="189" t="s">
        <v>83</v>
      </c>
      <c r="AY259" s="16" t="s">
        <v>126</v>
      </c>
      <c r="BE259" s="190">
        <f>IF(N259="základní",J259,0)</f>
        <v>0</v>
      </c>
      <c r="BF259" s="190">
        <f>IF(N259="snížená",J259,0)</f>
        <v>0</v>
      </c>
      <c r="BG259" s="190">
        <f>IF(N259="zákl. přenesená",J259,0)</f>
        <v>0</v>
      </c>
      <c r="BH259" s="190">
        <f>IF(N259="sníž. přenesená",J259,0)</f>
        <v>0</v>
      </c>
      <c r="BI259" s="190">
        <f>IF(N259="nulová",J259,0)</f>
        <v>0</v>
      </c>
      <c r="BJ259" s="16" t="s">
        <v>83</v>
      </c>
      <c r="BK259" s="190">
        <f>ROUND(I259*H259,2)</f>
        <v>0</v>
      </c>
      <c r="BL259" s="16" t="s">
        <v>133</v>
      </c>
      <c r="BM259" s="189" t="s">
        <v>260</v>
      </c>
    </row>
    <row r="260" spans="1:65" s="2" customFormat="1" ht="19.5">
      <c r="A260" s="33"/>
      <c r="B260" s="34"/>
      <c r="C260" s="35"/>
      <c r="D260" s="191" t="s">
        <v>135</v>
      </c>
      <c r="E260" s="35"/>
      <c r="F260" s="192" t="s">
        <v>259</v>
      </c>
      <c r="G260" s="35"/>
      <c r="H260" s="35"/>
      <c r="I260" s="193"/>
      <c r="J260" s="35"/>
      <c r="K260" s="35"/>
      <c r="L260" s="38"/>
      <c r="M260" s="194"/>
      <c r="N260" s="195"/>
      <c r="O260" s="70"/>
      <c r="P260" s="70"/>
      <c r="Q260" s="70"/>
      <c r="R260" s="70"/>
      <c r="S260" s="70"/>
      <c r="T260" s="71"/>
      <c r="U260" s="33"/>
      <c r="V260" s="33"/>
      <c r="W260" s="33"/>
      <c r="X260" s="33"/>
      <c r="Y260" s="33"/>
      <c r="Z260" s="33"/>
      <c r="AA260" s="33"/>
      <c r="AB260" s="33"/>
      <c r="AC260" s="33"/>
      <c r="AD260" s="33"/>
      <c r="AE260" s="33"/>
      <c r="AT260" s="16" t="s">
        <v>135</v>
      </c>
      <c r="AU260" s="16" t="s">
        <v>83</v>
      </c>
    </row>
    <row r="261" spans="1:65" s="12" customFormat="1" ht="11.25">
      <c r="B261" s="196"/>
      <c r="C261" s="197"/>
      <c r="D261" s="191" t="s">
        <v>136</v>
      </c>
      <c r="E261" s="198" t="s">
        <v>1</v>
      </c>
      <c r="F261" s="199" t="s">
        <v>261</v>
      </c>
      <c r="G261" s="197"/>
      <c r="H261" s="200">
        <v>3.3330000000000002</v>
      </c>
      <c r="I261" s="201"/>
      <c r="J261" s="197"/>
      <c r="K261" s="197"/>
      <c r="L261" s="202"/>
      <c r="M261" s="203"/>
      <c r="N261" s="204"/>
      <c r="O261" s="204"/>
      <c r="P261" s="204"/>
      <c r="Q261" s="204"/>
      <c r="R261" s="204"/>
      <c r="S261" s="204"/>
      <c r="T261" s="205"/>
      <c r="AT261" s="206" t="s">
        <v>136</v>
      </c>
      <c r="AU261" s="206" t="s">
        <v>83</v>
      </c>
      <c r="AV261" s="12" t="s">
        <v>85</v>
      </c>
      <c r="AW261" s="12" t="s">
        <v>31</v>
      </c>
      <c r="AX261" s="12" t="s">
        <v>75</v>
      </c>
      <c r="AY261" s="206" t="s">
        <v>126</v>
      </c>
    </row>
    <row r="262" spans="1:65" s="12" customFormat="1" ht="11.25">
      <c r="B262" s="196"/>
      <c r="C262" s="197"/>
      <c r="D262" s="191" t="s">
        <v>136</v>
      </c>
      <c r="E262" s="198" t="s">
        <v>1</v>
      </c>
      <c r="F262" s="199" t="s">
        <v>262</v>
      </c>
      <c r="G262" s="197"/>
      <c r="H262" s="200">
        <v>0.66700000000000004</v>
      </c>
      <c r="I262" s="201"/>
      <c r="J262" s="197"/>
      <c r="K262" s="197"/>
      <c r="L262" s="202"/>
      <c r="M262" s="203"/>
      <c r="N262" s="204"/>
      <c r="O262" s="204"/>
      <c r="P262" s="204"/>
      <c r="Q262" s="204"/>
      <c r="R262" s="204"/>
      <c r="S262" s="204"/>
      <c r="T262" s="205"/>
      <c r="AT262" s="206" t="s">
        <v>136</v>
      </c>
      <c r="AU262" s="206" t="s">
        <v>83</v>
      </c>
      <c r="AV262" s="12" t="s">
        <v>85</v>
      </c>
      <c r="AW262" s="12" t="s">
        <v>31</v>
      </c>
      <c r="AX262" s="12" t="s">
        <v>75</v>
      </c>
      <c r="AY262" s="206" t="s">
        <v>126</v>
      </c>
    </row>
    <row r="263" spans="1:65" s="13" customFormat="1" ht="11.25">
      <c r="B263" s="207"/>
      <c r="C263" s="208"/>
      <c r="D263" s="191" t="s">
        <v>136</v>
      </c>
      <c r="E263" s="209" t="s">
        <v>1</v>
      </c>
      <c r="F263" s="210" t="s">
        <v>138</v>
      </c>
      <c r="G263" s="208"/>
      <c r="H263" s="211">
        <v>4</v>
      </c>
      <c r="I263" s="212"/>
      <c r="J263" s="208"/>
      <c r="K263" s="208"/>
      <c r="L263" s="213"/>
      <c r="M263" s="214"/>
      <c r="N263" s="215"/>
      <c r="O263" s="215"/>
      <c r="P263" s="215"/>
      <c r="Q263" s="215"/>
      <c r="R263" s="215"/>
      <c r="S263" s="215"/>
      <c r="T263" s="216"/>
      <c r="AT263" s="217" t="s">
        <v>136</v>
      </c>
      <c r="AU263" s="217" t="s">
        <v>83</v>
      </c>
      <c r="AV263" s="13" t="s">
        <v>133</v>
      </c>
      <c r="AW263" s="13" t="s">
        <v>31</v>
      </c>
      <c r="AX263" s="13" t="s">
        <v>83</v>
      </c>
      <c r="AY263" s="217" t="s">
        <v>126</v>
      </c>
    </row>
    <row r="264" spans="1:65" s="2" customFormat="1" ht="24.2" customHeight="1">
      <c r="A264" s="33"/>
      <c r="B264" s="34"/>
      <c r="C264" s="177" t="s">
        <v>263</v>
      </c>
      <c r="D264" s="177" t="s">
        <v>127</v>
      </c>
      <c r="E264" s="178" t="s">
        <v>264</v>
      </c>
      <c r="F264" s="179" t="s">
        <v>265</v>
      </c>
      <c r="G264" s="180" t="s">
        <v>142</v>
      </c>
      <c r="H264" s="181">
        <v>400</v>
      </c>
      <c r="I264" s="182"/>
      <c r="J264" s="183">
        <f>ROUND(I264*H264,2)</f>
        <v>0</v>
      </c>
      <c r="K264" s="179" t="s">
        <v>131</v>
      </c>
      <c r="L264" s="184"/>
      <c r="M264" s="185" t="s">
        <v>1</v>
      </c>
      <c r="N264" s="186" t="s">
        <v>40</v>
      </c>
      <c r="O264" s="70"/>
      <c r="P264" s="187">
        <f>O264*H264</f>
        <v>0</v>
      </c>
      <c r="Q264" s="187">
        <v>1.0499999999999999E-3</v>
      </c>
      <c r="R264" s="187">
        <f>Q264*H264</f>
        <v>0.42</v>
      </c>
      <c r="S264" s="187">
        <v>0</v>
      </c>
      <c r="T264" s="188">
        <f>S264*H264</f>
        <v>0</v>
      </c>
      <c r="U264" s="33"/>
      <c r="V264" s="33"/>
      <c r="W264" s="33"/>
      <c r="X264" s="33"/>
      <c r="Y264" s="33"/>
      <c r="Z264" s="33"/>
      <c r="AA264" s="33"/>
      <c r="AB264" s="33"/>
      <c r="AC264" s="33"/>
      <c r="AD264" s="33"/>
      <c r="AE264" s="33"/>
      <c r="AR264" s="189" t="s">
        <v>132</v>
      </c>
      <c r="AT264" s="189" t="s">
        <v>127</v>
      </c>
      <c r="AU264" s="189" t="s">
        <v>83</v>
      </c>
      <c r="AY264" s="16" t="s">
        <v>126</v>
      </c>
      <c r="BE264" s="190">
        <f>IF(N264="základní",J264,0)</f>
        <v>0</v>
      </c>
      <c r="BF264" s="190">
        <f>IF(N264="snížená",J264,0)</f>
        <v>0</v>
      </c>
      <c r="BG264" s="190">
        <f>IF(N264="zákl. přenesená",J264,0)</f>
        <v>0</v>
      </c>
      <c r="BH264" s="190">
        <f>IF(N264="sníž. přenesená",J264,0)</f>
        <v>0</v>
      </c>
      <c r="BI264" s="190">
        <f>IF(N264="nulová",J264,0)</f>
        <v>0</v>
      </c>
      <c r="BJ264" s="16" t="s">
        <v>83</v>
      </c>
      <c r="BK264" s="190">
        <f>ROUND(I264*H264,2)</f>
        <v>0</v>
      </c>
      <c r="BL264" s="16" t="s">
        <v>133</v>
      </c>
      <c r="BM264" s="189" t="s">
        <v>266</v>
      </c>
    </row>
    <row r="265" spans="1:65" s="2" customFormat="1" ht="19.5">
      <c r="A265" s="33"/>
      <c r="B265" s="34"/>
      <c r="C265" s="35"/>
      <c r="D265" s="191" t="s">
        <v>135</v>
      </c>
      <c r="E265" s="35"/>
      <c r="F265" s="192" t="s">
        <v>265</v>
      </c>
      <c r="G265" s="35"/>
      <c r="H265" s="35"/>
      <c r="I265" s="193"/>
      <c r="J265" s="35"/>
      <c r="K265" s="35"/>
      <c r="L265" s="38"/>
      <c r="M265" s="194"/>
      <c r="N265" s="195"/>
      <c r="O265" s="70"/>
      <c r="P265" s="70"/>
      <c r="Q265" s="70"/>
      <c r="R265" s="70"/>
      <c r="S265" s="70"/>
      <c r="T265" s="71"/>
      <c r="U265" s="33"/>
      <c r="V265" s="33"/>
      <c r="W265" s="33"/>
      <c r="X265" s="33"/>
      <c r="Y265" s="33"/>
      <c r="Z265" s="33"/>
      <c r="AA265" s="33"/>
      <c r="AB265" s="33"/>
      <c r="AC265" s="33"/>
      <c r="AD265" s="33"/>
      <c r="AE265" s="33"/>
      <c r="AT265" s="16" t="s">
        <v>135</v>
      </c>
      <c r="AU265" s="16" t="s">
        <v>83</v>
      </c>
    </row>
    <row r="266" spans="1:65" s="14" customFormat="1" ht="11.25">
      <c r="B266" s="218"/>
      <c r="C266" s="219"/>
      <c r="D266" s="191" t="s">
        <v>136</v>
      </c>
      <c r="E266" s="220" t="s">
        <v>1</v>
      </c>
      <c r="F266" s="221" t="s">
        <v>267</v>
      </c>
      <c r="G266" s="219"/>
      <c r="H266" s="220" t="s">
        <v>1</v>
      </c>
      <c r="I266" s="222"/>
      <c r="J266" s="219"/>
      <c r="K266" s="219"/>
      <c r="L266" s="223"/>
      <c r="M266" s="224"/>
      <c r="N266" s="225"/>
      <c r="O266" s="225"/>
      <c r="P266" s="225"/>
      <c r="Q266" s="225"/>
      <c r="R266" s="225"/>
      <c r="S266" s="225"/>
      <c r="T266" s="226"/>
      <c r="AT266" s="227" t="s">
        <v>136</v>
      </c>
      <c r="AU266" s="227" t="s">
        <v>83</v>
      </c>
      <c r="AV266" s="14" t="s">
        <v>83</v>
      </c>
      <c r="AW266" s="14" t="s">
        <v>31</v>
      </c>
      <c r="AX266" s="14" t="s">
        <v>75</v>
      </c>
      <c r="AY266" s="227" t="s">
        <v>126</v>
      </c>
    </row>
    <row r="267" spans="1:65" s="12" customFormat="1" ht="11.25">
      <c r="B267" s="196"/>
      <c r="C267" s="197"/>
      <c r="D267" s="191" t="s">
        <v>136</v>
      </c>
      <c r="E267" s="198" t="s">
        <v>1</v>
      </c>
      <c r="F267" s="199" t="s">
        <v>268</v>
      </c>
      <c r="G267" s="197"/>
      <c r="H267" s="200">
        <v>48</v>
      </c>
      <c r="I267" s="201"/>
      <c r="J267" s="197"/>
      <c r="K267" s="197"/>
      <c r="L267" s="202"/>
      <c r="M267" s="203"/>
      <c r="N267" s="204"/>
      <c r="O267" s="204"/>
      <c r="P267" s="204"/>
      <c r="Q267" s="204"/>
      <c r="R267" s="204"/>
      <c r="S267" s="204"/>
      <c r="T267" s="205"/>
      <c r="AT267" s="206" t="s">
        <v>136</v>
      </c>
      <c r="AU267" s="206" t="s">
        <v>83</v>
      </c>
      <c r="AV267" s="12" t="s">
        <v>85</v>
      </c>
      <c r="AW267" s="12" t="s">
        <v>31</v>
      </c>
      <c r="AX267" s="12" t="s">
        <v>75</v>
      </c>
      <c r="AY267" s="206" t="s">
        <v>126</v>
      </c>
    </row>
    <row r="268" spans="1:65" s="14" customFormat="1" ht="11.25">
      <c r="B268" s="218"/>
      <c r="C268" s="219"/>
      <c r="D268" s="191" t="s">
        <v>136</v>
      </c>
      <c r="E268" s="220" t="s">
        <v>1</v>
      </c>
      <c r="F268" s="221" t="s">
        <v>269</v>
      </c>
      <c r="G268" s="219"/>
      <c r="H268" s="220" t="s">
        <v>1</v>
      </c>
      <c r="I268" s="222"/>
      <c r="J268" s="219"/>
      <c r="K268" s="219"/>
      <c r="L268" s="223"/>
      <c r="M268" s="224"/>
      <c r="N268" s="225"/>
      <c r="O268" s="225"/>
      <c r="P268" s="225"/>
      <c r="Q268" s="225"/>
      <c r="R268" s="225"/>
      <c r="S268" s="225"/>
      <c r="T268" s="226"/>
      <c r="AT268" s="227" t="s">
        <v>136</v>
      </c>
      <c r="AU268" s="227" t="s">
        <v>83</v>
      </c>
      <c r="AV268" s="14" t="s">
        <v>83</v>
      </c>
      <c r="AW268" s="14" t="s">
        <v>31</v>
      </c>
      <c r="AX268" s="14" t="s">
        <v>75</v>
      </c>
      <c r="AY268" s="227" t="s">
        <v>126</v>
      </c>
    </row>
    <row r="269" spans="1:65" s="12" customFormat="1" ht="11.25">
      <c r="B269" s="196"/>
      <c r="C269" s="197"/>
      <c r="D269" s="191" t="s">
        <v>136</v>
      </c>
      <c r="E269" s="198" t="s">
        <v>1</v>
      </c>
      <c r="F269" s="199" t="s">
        <v>268</v>
      </c>
      <c r="G269" s="197"/>
      <c r="H269" s="200">
        <v>48</v>
      </c>
      <c r="I269" s="201"/>
      <c r="J269" s="197"/>
      <c r="K269" s="197"/>
      <c r="L269" s="202"/>
      <c r="M269" s="203"/>
      <c r="N269" s="204"/>
      <c r="O269" s="204"/>
      <c r="P269" s="204"/>
      <c r="Q269" s="204"/>
      <c r="R269" s="204"/>
      <c r="S269" s="204"/>
      <c r="T269" s="205"/>
      <c r="AT269" s="206" t="s">
        <v>136</v>
      </c>
      <c r="AU269" s="206" t="s">
        <v>83</v>
      </c>
      <c r="AV269" s="12" t="s">
        <v>85</v>
      </c>
      <c r="AW269" s="12" t="s">
        <v>31</v>
      </c>
      <c r="AX269" s="12" t="s">
        <v>75</v>
      </c>
      <c r="AY269" s="206" t="s">
        <v>126</v>
      </c>
    </row>
    <row r="270" spans="1:65" s="14" customFormat="1" ht="11.25">
      <c r="B270" s="218"/>
      <c r="C270" s="219"/>
      <c r="D270" s="191" t="s">
        <v>136</v>
      </c>
      <c r="E270" s="220" t="s">
        <v>1</v>
      </c>
      <c r="F270" s="221" t="s">
        <v>270</v>
      </c>
      <c r="G270" s="219"/>
      <c r="H270" s="220" t="s">
        <v>1</v>
      </c>
      <c r="I270" s="222"/>
      <c r="J270" s="219"/>
      <c r="K270" s="219"/>
      <c r="L270" s="223"/>
      <c r="M270" s="224"/>
      <c r="N270" s="225"/>
      <c r="O270" s="225"/>
      <c r="P270" s="225"/>
      <c r="Q270" s="225"/>
      <c r="R270" s="225"/>
      <c r="S270" s="225"/>
      <c r="T270" s="226"/>
      <c r="AT270" s="227" t="s">
        <v>136</v>
      </c>
      <c r="AU270" s="227" t="s">
        <v>83</v>
      </c>
      <c r="AV270" s="14" t="s">
        <v>83</v>
      </c>
      <c r="AW270" s="14" t="s">
        <v>31</v>
      </c>
      <c r="AX270" s="14" t="s">
        <v>75</v>
      </c>
      <c r="AY270" s="227" t="s">
        <v>126</v>
      </c>
    </row>
    <row r="271" spans="1:65" s="12" customFormat="1" ht="11.25">
      <c r="B271" s="196"/>
      <c r="C271" s="197"/>
      <c r="D271" s="191" t="s">
        <v>136</v>
      </c>
      <c r="E271" s="198" t="s">
        <v>1</v>
      </c>
      <c r="F271" s="199" t="s">
        <v>271</v>
      </c>
      <c r="G271" s="197"/>
      <c r="H271" s="200">
        <v>64</v>
      </c>
      <c r="I271" s="201"/>
      <c r="J271" s="197"/>
      <c r="K271" s="197"/>
      <c r="L271" s="202"/>
      <c r="M271" s="203"/>
      <c r="N271" s="204"/>
      <c r="O271" s="204"/>
      <c r="P271" s="204"/>
      <c r="Q271" s="204"/>
      <c r="R271" s="204"/>
      <c r="S271" s="204"/>
      <c r="T271" s="205"/>
      <c r="AT271" s="206" t="s">
        <v>136</v>
      </c>
      <c r="AU271" s="206" t="s">
        <v>83</v>
      </c>
      <c r="AV271" s="12" t="s">
        <v>85</v>
      </c>
      <c r="AW271" s="12" t="s">
        <v>31</v>
      </c>
      <c r="AX271" s="12" t="s">
        <v>75</v>
      </c>
      <c r="AY271" s="206" t="s">
        <v>126</v>
      </c>
    </row>
    <row r="272" spans="1:65" s="14" customFormat="1" ht="11.25">
      <c r="B272" s="218"/>
      <c r="C272" s="219"/>
      <c r="D272" s="191" t="s">
        <v>136</v>
      </c>
      <c r="E272" s="220" t="s">
        <v>1</v>
      </c>
      <c r="F272" s="221" t="s">
        <v>272</v>
      </c>
      <c r="G272" s="219"/>
      <c r="H272" s="220" t="s">
        <v>1</v>
      </c>
      <c r="I272" s="222"/>
      <c r="J272" s="219"/>
      <c r="K272" s="219"/>
      <c r="L272" s="223"/>
      <c r="M272" s="224"/>
      <c r="N272" s="225"/>
      <c r="O272" s="225"/>
      <c r="P272" s="225"/>
      <c r="Q272" s="225"/>
      <c r="R272" s="225"/>
      <c r="S272" s="225"/>
      <c r="T272" s="226"/>
      <c r="AT272" s="227" t="s">
        <v>136</v>
      </c>
      <c r="AU272" s="227" t="s">
        <v>83</v>
      </c>
      <c r="AV272" s="14" t="s">
        <v>83</v>
      </c>
      <c r="AW272" s="14" t="s">
        <v>31</v>
      </c>
      <c r="AX272" s="14" t="s">
        <v>75</v>
      </c>
      <c r="AY272" s="227" t="s">
        <v>126</v>
      </c>
    </row>
    <row r="273" spans="1:65" s="12" customFormat="1" ht="11.25">
      <c r="B273" s="196"/>
      <c r="C273" s="197"/>
      <c r="D273" s="191" t="s">
        <v>136</v>
      </c>
      <c r="E273" s="198" t="s">
        <v>1</v>
      </c>
      <c r="F273" s="199" t="s">
        <v>268</v>
      </c>
      <c r="G273" s="197"/>
      <c r="H273" s="200">
        <v>48</v>
      </c>
      <c r="I273" s="201"/>
      <c r="J273" s="197"/>
      <c r="K273" s="197"/>
      <c r="L273" s="202"/>
      <c r="M273" s="203"/>
      <c r="N273" s="204"/>
      <c r="O273" s="204"/>
      <c r="P273" s="204"/>
      <c r="Q273" s="204"/>
      <c r="R273" s="204"/>
      <c r="S273" s="204"/>
      <c r="T273" s="205"/>
      <c r="AT273" s="206" t="s">
        <v>136</v>
      </c>
      <c r="AU273" s="206" t="s">
        <v>83</v>
      </c>
      <c r="AV273" s="12" t="s">
        <v>85</v>
      </c>
      <c r="AW273" s="12" t="s">
        <v>31</v>
      </c>
      <c r="AX273" s="12" t="s">
        <v>75</v>
      </c>
      <c r="AY273" s="206" t="s">
        <v>126</v>
      </c>
    </row>
    <row r="274" spans="1:65" s="14" customFormat="1" ht="11.25">
      <c r="B274" s="218"/>
      <c r="C274" s="219"/>
      <c r="D274" s="191" t="s">
        <v>136</v>
      </c>
      <c r="E274" s="220" t="s">
        <v>1</v>
      </c>
      <c r="F274" s="221" t="s">
        <v>273</v>
      </c>
      <c r="G274" s="219"/>
      <c r="H274" s="220" t="s">
        <v>1</v>
      </c>
      <c r="I274" s="222"/>
      <c r="J274" s="219"/>
      <c r="K274" s="219"/>
      <c r="L274" s="223"/>
      <c r="M274" s="224"/>
      <c r="N274" s="225"/>
      <c r="O274" s="225"/>
      <c r="P274" s="225"/>
      <c r="Q274" s="225"/>
      <c r="R274" s="225"/>
      <c r="S274" s="225"/>
      <c r="T274" s="226"/>
      <c r="AT274" s="227" t="s">
        <v>136</v>
      </c>
      <c r="AU274" s="227" t="s">
        <v>83</v>
      </c>
      <c r="AV274" s="14" t="s">
        <v>83</v>
      </c>
      <c r="AW274" s="14" t="s">
        <v>31</v>
      </c>
      <c r="AX274" s="14" t="s">
        <v>75</v>
      </c>
      <c r="AY274" s="227" t="s">
        <v>126</v>
      </c>
    </row>
    <row r="275" spans="1:65" s="12" customFormat="1" ht="11.25">
      <c r="B275" s="196"/>
      <c r="C275" s="197"/>
      <c r="D275" s="191" t="s">
        <v>136</v>
      </c>
      <c r="E275" s="198" t="s">
        <v>1</v>
      </c>
      <c r="F275" s="199" t="s">
        <v>268</v>
      </c>
      <c r="G275" s="197"/>
      <c r="H275" s="200">
        <v>48</v>
      </c>
      <c r="I275" s="201"/>
      <c r="J275" s="197"/>
      <c r="K275" s="197"/>
      <c r="L275" s="202"/>
      <c r="M275" s="203"/>
      <c r="N275" s="204"/>
      <c r="O275" s="204"/>
      <c r="P275" s="204"/>
      <c r="Q275" s="204"/>
      <c r="R275" s="204"/>
      <c r="S275" s="204"/>
      <c r="T275" s="205"/>
      <c r="AT275" s="206" t="s">
        <v>136</v>
      </c>
      <c r="AU275" s="206" t="s">
        <v>83</v>
      </c>
      <c r="AV275" s="12" t="s">
        <v>85</v>
      </c>
      <c r="AW275" s="12" t="s">
        <v>31</v>
      </c>
      <c r="AX275" s="12" t="s">
        <v>75</v>
      </c>
      <c r="AY275" s="206" t="s">
        <v>126</v>
      </c>
    </row>
    <row r="276" spans="1:65" s="14" customFormat="1" ht="11.25">
      <c r="B276" s="218"/>
      <c r="C276" s="219"/>
      <c r="D276" s="191" t="s">
        <v>136</v>
      </c>
      <c r="E276" s="220" t="s">
        <v>1</v>
      </c>
      <c r="F276" s="221" t="s">
        <v>274</v>
      </c>
      <c r="G276" s="219"/>
      <c r="H276" s="220" t="s">
        <v>1</v>
      </c>
      <c r="I276" s="222"/>
      <c r="J276" s="219"/>
      <c r="K276" s="219"/>
      <c r="L276" s="223"/>
      <c r="M276" s="224"/>
      <c r="N276" s="225"/>
      <c r="O276" s="225"/>
      <c r="P276" s="225"/>
      <c r="Q276" s="225"/>
      <c r="R276" s="225"/>
      <c r="S276" s="225"/>
      <c r="T276" s="226"/>
      <c r="AT276" s="227" t="s">
        <v>136</v>
      </c>
      <c r="AU276" s="227" t="s">
        <v>83</v>
      </c>
      <c r="AV276" s="14" t="s">
        <v>83</v>
      </c>
      <c r="AW276" s="14" t="s">
        <v>31</v>
      </c>
      <c r="AX276" s="14" t="s">
        <v>75</v>
      </c>
      <c r="AY276" s="227" t="s">
        <v>126</v>
      </c>
    </row>
    <row r="277" spans="1:65" s="12" customFormat="1" ht="11.25">
      <c r="B277" s="196"/>
      <c r="C277" s="197"/>
      <c r="D277" s="191" t="s">
        <v>136</v>
      </c>
      <c r="E277" s="198" t="s">
        <v>1</v>
      </c>
      <c r="F277" s="199" t="s">
        <v>268</v>
      </c>
      <c r="G277" s="197"/>
      <c r="H277" s="200">
        <v>48</v>
      </c>
      <c r="I277" s="201"/>
      <c r="J277" s="197"/>
      <c r="K277" s="197"/>
      <c r="L277" s="202"/>
      <c r="M277" s="203"/>
      <c r="N277" s="204"/>
      <c r="O277" s="204"/>
      <c r="P277" s="204"/>
      <c r="Q277" s="204"/>
      <c r="R277" s="204"/>
      <c r="S277" s="204"/>
      <c r="T277" s="205"/>
      <c r="AT277" s="206" t="s">
        <v>136</v>
      </c>
      <c r="AU277" s="206" t="s">
        <v>83</v>
      </c>
      <c r="AV277" s="12" t="s">
        <v>85</v>
      </c>
      <c r="AW277" s="12" t="s">
        <v>31</v>
      </c>
      <c r="AX277" s="12" t="s">
        <v>75</v>
      </c>
      <c r="AY277" s="206" t="s">
        <v>126</v>
      </c>
    </row>
    <row r="278" spans="1:65" s="14" customFormat="1" ht="11.25">
      <c r="B278" s="218"/>
      <c r="C278" s="219"/>
      <c r="D278" s="191" t="s">
        <v>136</v>
      </c>
      <c r="E278" s="220" t="s">
        <v>1</v>
      </c>
      <c r="F278" s="221" t="s">
        <v>275</v>
      </c>
      <c r="G278" s="219"/>
      <c r="H278" s="220" t="s">
        <v>1</v>
      </c>
      <c r="I278" s="222"/>
      <c r="J278" s="219"/>
      <c r="K278" s="219"/>
      <c r="L278" s="223"/>
      <c r="M278" s="224"/>
      <c r="N278" s="225"/>
      <c r="O278" s="225"/>
      <c r="P278" s="225"/>
      <c r="Q278" s="225"/>
      <c r="R278" s="225"/>
      <c r="S278" s="225"/>
      <c r="T278" s="226"/>
      <c r="AT278" s="227" t="s">
        <v>136</v>
      </c>
      <c r="AU278" s="227" t="s">
        <v>83</v>
      </c>
      <c r="AV278" s="14" t="s">
        <v>83</v>
      </c>
      <c r="AW278" s="14" t="s">
        <v>31</v>
      </c>
      <c r="AX278" s="14" t="s">
        <v>75</v>
      </c>
      <c r="AY278" s="227" t="s">
        <v>126</v>
      </c>
    </row>
    <row r="279" spans="1:65" s="12" customFormat="1" ht="11.25">
      <c r="B279" s="196"/>
      <c r="C279" s="197"/>
      <c r="D279" s="191" t="s">
        <v>136</v>
      </c>
      <c r="E279" s="198" t="s">
        <v>1</v>
      </c>
      <c r="F279" s="199" t="s">
        <v>268</v>
      </c>
      <c r="G279" s="197"/>
      <c r="H279" s="200">
        <v>48</v>
      </c>
      <c r="I279" s="201"/>
      <c r="J279" s="197"/>
      <c r="K279" s="197"/>
      <c r="L279" s="202"/>
      <c r="M279" s="203"/>
      <c r="N279" s="204"/>
      <c r="O279" s="204"/>
      <c r="P279" s="204"/>
      <c r="Q279" s="204"/>
      <c r="R279" s="204"/>
      <c r="S279" s="204"/>
      <c r="T279" s="205"/>
      <c r="AT279" s="206" t="s">
        <v>136</v>
      </c>
      <c r="AU279" s="206" t="s">
        <v>83</v>
      </c>
      <c r="AV279" s="12" t="s">
        <v>85</v>
      </c>
      <c r="AW279" s="12" t="s">
        <v>31</v>
      </c>
      <c r="AX279" s="12" t="s">
        <v>75</v>
      </c>
      <c r="AY279" s="206" t="s">
        <v>126</v>
      </c>
    </row>
    <row r="280" spans="1:65" s="14" customFormat="1" ht="11.25">
      <c r="B280" s="218"/>
      <c r="C280" s="219"/>
      <c r="D280" s="191" t="s">
        <v>136</v>
      </c>
      <c r="E280" s="220" t="s">
        <v>1</v>
      </c>
      <c r="F280" s="221" t="s">
        <v>276</v>
      </c>
      <c r="G280" s="219"/>
      <c r="H280" s="220" t="s">
        <v>1</v>
      </c>
      <c r="I280" s="222"/>
      <c r="J280" s="219"/>
      <c r="K280" s="219"/>
      <c r="L280" s="223"/>
      <c r="M280" s="224"/>
      <c r="N280" s="225"/>
      <c r="O280" s="225"/>
      <c r="P280" s="225"/>
      <c r="Q280" s="225"/>
      <c r="R280" s="225"/>
      <c r="S280" s="225"/>
      <c r="T280" s="226"/>
      <c r="AT280" s="227" t="s">
        <v>136</v>
      </c>
      <c r="AU280" s="227" t="s">
        <v>83</v>
      </c>
      <c r="AV280" s="14" t="s">
        <v>83</v>
      </c>
      <c r="AW280" s="14" t="s">
        <v>31</v>
      </c>
      <c r="AX280" s="14" t="s">
        <v>75</v>
      </c>
      <c r="AY280" s="227" t="s">
        <v>126</v>
      </c>
    </row>
    <row r="281" spans="1:65" s="12" customFormat="1" ht="11.25">
      <c r="B281" s="196"/>
      <c r="C281" s="197"/>
      <c r="D281" s="191" t="s">
        <v>136</v>
      </c>
      <c r="E281" s="198" t="s">
        <v>1</v>
      </c>
      <c r="F281" s="199" t="s">
        <v>268</v>
      </c>
      <c r="G281" s="197"/>
      <c r="H281" s="200">
        <v>48</v>
      </c>
      <c r="I281" s="201"/>
      <c r="J281" s="197"/>
      <c r="K281" s="197"/>
      <c r="L281" s="202"/>
      <c r="M281" s="203"/>
      <c r="N281" s="204"/>
      <c r="O281" s="204"/>
      <c r="P281" s="204"/>
      <c r="Q281" s="204"/>
      <c r="R281" s="204"/>
      <c r="S281" s="204"/>
      <c r="T281" s="205"/>
      <c r="AT281" s="206" t="s">
        <v>136</v>
      </c>
      <c r="AU281" s="206" t="s">
        <v>83</v>
      </c>
      <c r="AV281" s="12" t="s">
        <v>85</v>
      </c>
      <c r="AW281" s="12" t="s">
        <v>31</v>
      </c>
      <c r="AX281" s="12" t="s">
        <v>75</v>
      </c>
      <c r="AY281" s="206" t="s">
        <v>126</v>
      </c>
    </row>
    <row r="282" spans="1:65" s="13" customFormat="1" ht="11.25">
      <c r="B282" s="207"/>
      <c r="C282" s="208"/>
      <c r="D282" s="191" t="s">
        <v>136</v>
      </c>
      <c r="E282" s="209" t="s">
        <v>1</v>
      </c>
      <c r="F282" s="210" t="s">
        <v>138</v>
      </c>
      <c r="G282" s="208"/>
      <c r="H282" s="211">
        <v>400</v>
      </c>
      <c r="I282" s="212"/>
      <c r="J282" s="208"/>
      <c r="K282" s="208"/>
      <c r="L282" s="213"/>
      <c r="M282" s="214"/>
      <c r="N282" s="215"/>
      <c r="O282" s="215"/>
      <c r="P282" s="215"/>
      <c r="Q282" s="215"/>
      <c r="R282" s="215"/>
      <c r="S282" s="215"/>
      <c r="T282" s="216"/>
      <c r="AT282" s="217" t="s">
        <v>136</v>
      </c>
      <c r="AU282" s="217" t="s">
        <v>83</v>
      </c>
      <c r="AV282" s="13" t="s">
        <v>133</v>
      </c>
      <c r="AW282" s="13" t="s">
        <v>31</v>
      </c>
      <c r="AX282" s="13" t="s">
        <v>83</v>
      </c>
      <c r="AY282" s="217" t="s">
        <v>126</v>
      </c>
    </row>
    <row r="283" spans="1:65" s="2" customFormat="1" ht="16.5" customHeight="1">
      <c r="A283" s="33"/>
      <c r="B283" s="34"/>
      <c r="C283" s="177" t="s">
        <v>277</v>
      </c>
      <c r="D283" s="177" t="s">
        <v>127</v>
      </c>
      <c r="E283" s="178" t="s">
        <v>278</v>
      </c>
      <c r="F283" s="179" t="s">
        <v>279</v>
      </c>
      <c r="G283" s="180" t="s">
        <v>142</v>
      </c>
      <c r="H283" s="181">
        <v>137</v>
      </c>
      <c r="I283" s="182"/>
      <c r="J283" s="183">
        <f>ROUND(I283*H283,2)</f>
        <v>0</v>
      </c>
      <c r="K283" s="179" t="s">
        <v>1</v>
      </c>
      <c r="L283" s="184"/>
      <c r="M283" s="185" t="s">
        <v>1</v>
      </c>
      <c r="N283" s="186" t="s">
        <v>40</v>
      </c>
      <c r="O283" s="70"/>
      <c r="P283" s="187">
        <f>O283*H283</f>
        <v>0</v>
      </c>
      <c r="Q283" s="187">
        <v>1.004E-2</v>
      </c>
      <c r="R283" s="187">
        <f>Q283*H283</f>
        <v>1.37548</v>
      </c>
      <c r="S283" s="187">
        <v>0</v>
      </c>
      <c r="T283" s="188">
        <f>S283*H283</f>
        <v>0</v>
      </c>
      <c r="U283" s="33"/>
      <c r="V283" s="33"/>
      <c r="W283" s="33"/>
      <c r="X283" s="33"/>
      <c r="Y283" s="33"/>
      <c r="Z283" s="33"/>
      <c r="AA283" s="33"/>
      <c r="AB283" s="33"/>
      <c r="AC283" s="33"/>
      <c r="AD283" s="33"/>
      <c r="AE283" s="33"/>
      <c r="AR283" s="189" t="s">
        <v>132</v>
      </c>
      <c r="AT283" s="189" t="s">
        <v>127</v>
      </c>
      <c r="AU283" s="189" t="s">
        <v>83</v>
      </c>
      <c r="AY283" s="16" t="s">
        <v>126</v>
      </c>
      <c r="BE283" s="190">
        <f>IF(N283="základní",J283,0)</f>
        <v>0</v>
      </c>
      <c r="BF283" s="190">
        <f>IF(N283="snížená",J283,0)</f>
        <v>0</v>
      </c>
      <c r="BG283" s="190">
        <f>IF(N283="zákl. přenesená",J283,0)</f>
        <v>0</v>
      </c>
      <c r="BH283" s="190">
        <f>IF(N283="sníž. přenesená",J283,0)</f>
        <v>0</v>
      </c>
      <c r="BI283" s="190">
        <f>IF(N283="nulová",J283,0)</f>
        <v>0</v>
      </c>
      <c r="BJ283" s="16" t="s">
        <v>83</v>
      </c>
      <c r="BK283" s="190">
        <f>ROUND(I283*H283,2)</f>
        <v>0</v>
      </c>
      <c r="BL283" s="16" t="s">
        <v>133</v>
      </c>
      <c r="BM283" s="189" t="s">
        <v>280</v>
      </c>
    </row>
    <row r="284" spans="1:65" s="2" customFormat="1" ht="11.25">
      <c r="A284" s="33"/>
      <c r="B284" s="34"/>
      <c r="C284" s="35"/>
      <c r="D284" s="191" t="s">
        <v>135</v>
      </c>
      <c r="E284" s="35"/>
      <c r="F284" s="192" t="s">
        <v>279</v>
      </c>
      <c r="G284" s="35"/>
      <c r="H284" s="35"/>
      <c r="I284" s="193"/>
      <c r="J284" s="35"/>
      <c r="K284" s="35"/>
      <c r="L284" s="38"/>
      <c r="M284" s="194"/>
      <c r="N284" s="195"/>
      <c r="O284" s="70"/>
      <c r="P284" s="70"/>
      <c r="Q284" s="70"/>
      <c r="R284" s="70"/>
      <c r="S284" s="70"/>
      <c r="T284" s="71"/>
      <c r="U284" s="33"/>
      <c r="V284" s="33"/>
      <c r="W284" s="33"/>
      <c r="X284" s="33"/>
      <c r="Y284" s="33"/>
      <c r="Z284" s="33"/>
      <c r="AA284" s="33"/>
      <c r="AB284" s="33"/>
      <c r="AC284" s="33"/>
      <c r="AD284" s="33"/>
      <c r="AE284" s="33"/>
      <c r="AT284" s="16" t="s">
        <v>135</v>
      </c>
      <c r="AU284" s="16" t="s">
        <v>83</v>
      </c>
    </row>
    <row r="285" spans="1:65" s="14" customFormat="1" ht="11.25">
      <c r="B285" s="218"/>
      <c r="C285" s="219"/>
      <c r="D285" s="191" t="s">
        <v>136</v>
      </c>
      <c r="E285" s="220" t="s">
        <v>1</v>
      </c>
      <c r="F285" s="221" t="s">
        <v>281</v>
      </c>
      <c r="G285" s="219"/>
      <c r="H285" s="220" t="s">
        <v>1</v>
      </c>
      <c r="I285" s="222"/>
      <c r="J285" s="219"/>
      <c r="K285" s="219"/>
      <c r="L285" s="223"/>
      <c r="M285" s="224"/>
      <c r="N285" s="225"/>
      <c r="O285" s="225"/>
      <c r="P285" s="225"/>
      <c r="Q285" s="225"/>
      <c r="R285" s="225"/>
      <c r="S285" s="225"/>
      <c r="T285" s="226"/>
      <c r="AT285" s="227" t="s">
        <v>136</v>
      </c>
      <c r="AU285" s="227" t="s">
        <v>83</v>
      </c>
      <c r="AV285" s="14" t="s">
        <v>83</v>
      </c>
      <c r="AW285" s="14" t="s">
        <v>31</v>
      </c>
      <c r="AX285" s="14" t="s">
        <v>75</v>
      </c>
      <c r="AY285" s="227" t="s">
        <v>126</v>
      </c>
    </row>
    <row r="286" spans="1:65" s="12" customFormat="1" ht="11.25">
      <c r="B286" s="196"/>
      <c r="C286" s="197"/>
      <c r="D286" s="191" t="s">
        <v>136</v>
      </c>
      <c r="E286" s="198" t="s">
        <v>1</v>
      </c>
      <c r="F286" s="199" t="s">
        <v>125</v>
      </c>
      <c r="G286" s="197"/>
      <c r="H286" s="200">
        <v>3</v>
      </c>
      <c r="I286" s="201"/>
      <c r="J286" s="197"/>
      <c r="K286" s="197"/>
      <c r="L286" s="202"/>
      <c r="M286" s="203"/>
      <c r="N286" s="204"/>
      <c r="O286" s="204"/>
      <c r="P286" s="204"/>
      <c r="Q286" s="204"/>
      <c r="R286" s="204"/>
      <c r="S286" s="204"/>
      <c r="T286" s="205"/>
      <c r="AT286" s="206" t="s">
        <v>136</v>
      </c>
      <c r="AU286" s="206" t="s">
        <v>83</v>
      </c>
      <c r="AV286" s="12" t="s">
        <v>85</v>
      </c>
      <c r="AW286" s="12" t="s">
        <v>31</v>
      </c>
      <c r="AX286" s="12" t="s">
        <v>75</v>
      </c>
      <c r="AY286" s="206" t="s">
        <v>126</v>
      </c>
    </row>
    <row r="287" spans="1:65" s="14" customFormat="1" ht="11.25">
      <c r="B287" s="218"/>
      <c r="C287" s="219"/>
      <c r="D287" s="191" t="s">
        <v>136</v>
      </c>
      <c r="E287" s="220" t="s">
        <v>1</v>
      </c>
      <c r="F287" s="221" t="s">
        <v>282</v>
      </c>
      <c r="G287" s="219"/>
      <c r="H287" s="220" t="s">
        <v>1</v>
      </c>
      <c r="I287" s="222"/>
      <c r="J287" s="219"/>
      <c r="K287" s="219"/>
      <c r="L287" s="223"/>
      <c r="M287" s="224"/>
      <c r="N287" s="225"/>
      <c r="O287" s="225"/>
      <c r="P287" s="225"/>
      <c r="Q287" s="225"/>
      <c r="R287" s="225"/>
      <c r="S287" s="225"/>
      <c r="T287" s="226"/>
      <c r="AT287" s="227" t="s">
        <v>136</v>
      </c>
      <c r="AU287" s="227" t="s">
        <v>83</v>
      </c>
      <c r="AV287" s="14" t="s">
        <v>83</v>
      </c>
      <c r="AW287" s="14" t="s">
        <v>31</v>
      </c>
      <c r="AX287" s="14" t="s">
        <v>75</v>
      </c>
      <c r="AY287" s="227" t="s">
        <v>126</v>
      </c>
    </row>
    <row r="288" spans="1:65" s="12" customFormat="1" ht="11.25">
      <c r="B288" s="196"/>
      <c r="C288" s="197"/>
      <c r="D288" s="191" t="s">
        <v>136</v>
      </c>
      <c r="E288" s="198" t="s">
        <v>1</v>
      </c>
      <c r="F288" s="199" t="s">
        <v>283</v>
      </c>
      <c r="G288" s="197"/>
      <c r="H288" s="200">
        <v>134</v>
      </c>
      <c r="I288" s="201"/>
      <c r="J288" s="197"/>
      <c r="K288" s="197"/>
      <c r="L288" s="202"/>
      <c r="M288" s="203"/>
      <c r="N288" s="204"/>
      <c r="O288" s="204"/>
      <c r="P288" s="204"/>
      <c r="Q288" s="204"/>
      <c r="R288" s="204"/>
      <c r="S288" s="204"/>
      <c r="T288" s="205"/>
      <c r="AT288" s="206" t="s">
        <v>136</v>
      </c>
      <c r="AU288" s="206" t="s">
        <v>83</v>
      </c>
      <c r="AV288" s="12" t="s">
        <v>85</v>
      </c>
      <c r="AW288" s="12" t="s">
        <v>31</v>
      </c>
      <c r="AX288" s="12" t="s">
        <v>75</v>
      </c>
      <c r="AY288" s="206" t="s">
        <v>126</v>
      </c>
    </row>
    <row r="289" spans="1:65" s="13" customFormat="1" ht="11.25">
      <c r="B289" s="207"/>
      <c r="C289" s="208"/>
      <c r="D289" s="191" t="s">
        <v>136</v>
      </c>
      <c r="E289" s="209" t="s">
        <v>1</v>
      </c>
      <c r="F289" s="210" t="s">
        <v>138</v>
      </c>
      <c r="G289" s="208"/>
      <c r="H289" s="211">
        <v>137</v>
      </c>
      <c r="I289" s="212"/>
      <c r="J289" s="208"/>
      <c r="K289" s="208"/>
      <c r="L289" s="213"/>
      <c r="M289" s="214"/>
      <c r="N289" s="215"/>
      <c r="O289" s="215"/>
      <c r="P289" s="215"/>
      <c r="Q289" s="215"/>
      <c r="R289" s="215"/>
      <c r="S289" s="215"/>
      <c r="T289" s="216"/>
      <c r="AT289" s="217" t="s">
        <v>136</v>
      </c>
      <c r="AU289" s="217" t="s">
        <v>83</v>
      </c>
      <c r="AV289" s="13" t="s">
        <v>133</v>
      </c>
      <c r="AW289" s="13" t="s">
        <v>31</v>
      </c>
      <c r="AX289" s="13" t="s">
        <v>83</v>
      </c>
      <c r="AY289" s="217" t="s">
        <v>126</v>
      </c>
    </row>
    <row r="290" spans="1:65" s="2" customFormat="1" ht="16.5" customHeight="1">
      <c r="A290" s="33"/>
      <c r="B290" s="34"/>
      <c r="C290" s="177" t="s">
        <v>284</v>
      </c>
      <c r="D290" s="177" t="s">
        <v>127</v>
      </c>
      <c r="E290" s="178" t="s">
        <v>285</v>
      </c>
      <c r="F290" s="179" t="s">
        <v>286</v>
      </c>
      <c r="G290" s="180" t="s">
        <v>142</v>
      </c>
      <c r="H290" s="181">
        <v>14</v>
      </c>
      <c r="I290" s="182"/>
      <c r="J290" s="183">
        <f>ROUND(I290*H290,2)</f>
        <v>0</v>
      </c>
      <c r="K290" s="179" t="s">
        <v>131</v>
      </c>
      <c r="L290" s="184"/>
      <c r="M290" s="185" t="s">
        <v>1</v>
      </c>
      <c r="N290" s="186" t="s">
        <v>40</v>
      </c>
      <c r="O290" s="70"/>
      <c r="P290" s="187">
        <f>O290*H290</f>
        <v>0</v>
      </c>
      <c r="Q290" s="187">
        <v>1.5549999999999999</v>
      </c>
      <c r="R290" s="187">
        <f>Q290*H290</f>
        <v>21.77</v>
      </c>
      <c r="S290" s="187">
        <v>0</v>
      </c>
      <c r="T290" s="188">
        <f>S290*H290</f>
        <v>0</v>
      </c>
      <c r="U290" s="33"/>
      <c r="V290" s="33"/>
      <c r="W290" s="33"/>
      <c r="X290" s="33"/>
      <c r="Y290" s="33"/>
      <c r="Z290" s="33"/>
      <c r="AA290" s="33"/>
      <c r="AB290" s="33"/>
      <c r="AC290" s="33"/>
      <c r="AD290" s="33"/>
      <c r="AE290" s="33"/>
      <c r="AR290" s="189" t="s">
        <v>132</v>
      </c>
      <c r="AT290" s="189" t="s">
        <v>127</v>
      </c>
      <c r="AU290" s="189" t="s">
        <v>83</v>
      </c>
      <c r="AY290" s="16" t="s">
        <v>126</v>
      </c>
      <c r="BE290" s="190">
        <f>IF(N290="základní",J290,0)</f>
        <v>0</v>
      </c>
      <c r="BF290" s="190">
        <f>IF(N290="snížená",J290,0)</f>
        <v>0</v>
      </c>
      <c r="BG290" s="190">
        <f>IF(N290="zákl. přenesená",J290,0)</f>
        <v>0</v>
      </c>
      <c r="BH290" s="190">
        <f>IF(N290="sníž. přenesená",J290,0)</f>
        <v>0</v>
      </c>
      <c r="BI290" s="190">
        <f>IF(N290="nulová",J290,0)</f>
        <v>0</v>
      </c>
      <c r="BJ290" s="16" t="s">
        <v>83</v>
      </c>
      <c r="BK290" s="190">
        <f>ROUND(I290*H290,2)</f>
        <v>0</v>
      </c>
      <c r="BL290" s="16" t="s">
        <v>133</v>
      </c>
      <c r="BM290" s="189" t="s">
        <v>287</v>
      </c>
    </row>
    <row r="291" spans="1:65" s="2" customFormat="1" ht="11.25">
      <c r="A291" s="33"/>
      <c r="B291" s="34"/>
      <c r="C291" s="35"/>
      <c r="D291" s="191" t="s">
        <v>135</v>
      </c>
      <c r="E291" s="35"/>
      <c r="F291" s="192" t="s">
        <v>286</v>
      </c>
      <c r="G291" s="35"/>
      <c r="H291" s="35"/>
      <c r="I291" s="193"/>
      <c r="J291" s="35"/>
      <c r="K291" s="35"/>
      <c r="L291" s="38"/>
      <c r="M291" s="194"/>
      <c r="N291" s="195"/>
      <c r="O291" s="70"/>
      <c r="P291" s="70"/>
      <c r="Q291" s="70"/>
      <c r="R291" s="70"/>
      <c r="S291" s="70"/>
      <c r="T291" s="71"/>
      <c r="U291" s="33"/>
      <c r="V291" s="33"/>
      <c r="W291" s="33"/>
      <c r="X291" s="33"/>
      <c r="Y291" s="33"/>
      <c r="Z291" s="33"/>
      <c r="AA291" s="33"/>
      <c r="AB291" s="33"/>
      <c r="AC291" s="33"/>
      <c r="AD291" s="33"/>
      <c r="AE291" s="33"/>
      <c r="AT291" s="16" t="s">
        <v>135</v>
      </c>
      <c r="AU291" s="16" t="s">
        <v>83</v>
      </c>
    </row>
    <row r="292" spans="1:65" s="14" customFormat="1" ht="11.25">
      <c r="B292" s="218"/>
      <c r="C292" s="219"/>
      <c r="D292" s="191" t="s">
        <v>136</v>
      </c>
      <c r="E292" s="220" t="s">
        <v>1</v>
      </c>
      <c r="F292" s="221" t="s">
        <v>288</v>
      </c>
      <c r="G292" s="219"/>
      <c r="H292" s="220" t="s">
        <v>1</v>
      </c>
      <c r="I292" s="222"/>
      <c r="J292" s="219"/>
      <c r="K292" s="219"/>
      <c r="L292" s="223"/>
      <c r="M292" s="224"/>
      <c r="N292" s="225"/>
      <c r="O292" s="225"/>
      <c r="P292" s="225"/>
      <c r="Q292" s="225"/>
      <c r="R292" s="225"/>
      <c r="S292" s="225"/>
      <c r="T292" s="226"/>
      <c r="AT292" s="227" t="s">
        <v>136</v>
      </c>
      <c r="AU292" s="227" t="s">
        <v>83</v>
      </c>
      <c r="AV292" s="14" t="s">
        <v>83</v>
      </c>
      <c r="AW292" s="14" t="s">
        <v>31</v>
      </c>
      <c r="AX292" s="14" t="s">
        <v>75</v>
      </c>
      <c r="AY292" s="227" t="s">
        <v>126</v>
      </c>
    </row>
    <row r="293" spans="1:65" s="12" customFormat="1" ht="11.25">
      <c r="B293" s="196"/>
      <c r="C293" s="197"/>
      <c r="D293" s="191" t="s">
        <v>136</v>
      </c>
      <c r="E293" s="198" t="s">
        <v>1</v>
      </c>
      <c r="F293" s="199" t="s">
        <v>289</v>
      </c>
      <c r="G293" s="197"/>
      <c r="H293" s="200">
        <v>14</v>
      </c>
      <c r="I293" s="201"/>
      <c r="J293" s="197"/>
      <c r="K293" s="197"/>
      <c r="L293" s="202"/>
      <c r="M293" s="203"/>
      <c r="N293" s="204"/>
      <c r="O293" s="204"/>
      <c r="P293" s="204"/>
      <c r="Q293" s="204"/>
      <c r="R293" s="204"/>
      <c r="S293" s="204"/>
      <c r="T293" s="205"/>
      <c r="AT293" s="206" t="s">
        <v>136</v>
      </c>
      <c r="AU293" s="206" t="s">
        <v>83</v>
      </c>
      <c r="AV293" s="12" t="s">
        <v>85</v>
      </c>
      <c r="AW293" s="12" t="s">
        <v>31</v>
      </c>
      <c r="AX293" s="12" t="s">
        <v>75</v>
      </c>
      <c r="AY293" s="206" t="s">
        <v>126</v>
      </c>
    </row>
    <row r="294" spans="1:65" s="13" customFormat="1" ht="11.25">
      <c r="B294" s="207"/>
      <c r="C294" s="208"/>
      <c r="D294" s="191" t="s">
        <v>136</v>
      </c>
      <c r="E294" s="209" t="s">
        <v>1</v>
      </c>
      <c r="F294" s="210" t="s">
        <v>138</v>
      </c>
      <c r="G294" s="208"/>
      <c r="H294" s="211">
        <v>14</v>
      </c>
      <c r="I294" s="212"/>
      <c r="J294" s="208"/>
      <c r="K294" s="208"/>
      <c r="L294" s="213"/>
      <c r="M294" s="214"/>
      <c r="N294" s="215"/>
      <c r="O294" s="215"/>
      <c r="P294" s="215"/>
      <c r="Q294" s="215"/>
      <c r="R294" s="215"/>
      <c r="S294" s="215"/>
      <c r="T294" s="216"/>
      <c r="AT294" s="217" t="s">
        <v>136</v>
      </c>
      <c r="AU294" s="217" t="s">
        <v>83</v>
      </c>
      <c r="AV294" s="13" t="s">
        <v>133</v>
      </c>
      <c r="AW294" s="13" t="s">
        <v>31</v>
      </c>
      <c r="AX294" s="13" t="s">
        <v>83</v>
      </c>
      <c r="AY294" s="217" t="s">
        <v>126</v>
      </c>
    </row>
    <row r="295" spans="1:65" s="2" customFormat="1" ht="16.5" customHeight="1">
      <c r="A295" s="33"/>
      <c r="B295" s="34"/>
      <c r="C295" s="177" t="s">
        <v>290</v>
      </c>
      <c r="D295" s="177" t="s">
        <v>127</v>
      </c>
      <c r="E295" s="178" t="s">
        <v>291</v>
      </c>
      <c r="F295" s="179" t="s">
        <v>292</v>
      </c>
      <c r="G295" s="180" t="s">
        <v>142</v>
      </c>
      <c r="H295" s="181">
        <v>14</v>
      </c>
      <c r="I295" s="182"/>
      <c r="J295" s="183">
        <f>ROUND(I295*H295,2)</f>
        <v>0</v>
      </c>
      <c r="K295" s="179" t="s">
        <v>131</v>
      </c>
      <c r="L295" s="184"/>
      <c r="M295" s="185" t="s">
        <v>1</v>
      </c>
      <c r="N295" s="186" t="s">
        <v>40</v>
      </c>
      <c r="O295" s="70"/>
      <c r="P295" s="187">
        <f>O295*H295</f>
        <v>0</v>
      </c>
      <c r="Q295" s="187">
        <v>2E-3</v>
      </c>
      <c r="R295" s="187">
        <f>Q295*H295</f>
        <v>2.8000000000000001E-2</v>
      </c>
      <c r="S295" s="187">
        <v>0</v>
      </c>
      <c r="T295" s="188">
        <f>S295*H295</f>
        <v>0</v>
      </c>
      <c r="U295" s="33"/>
      <c r="V295" s="33"/>
      <c r="W295" s="33"/>
      <c r="X295" s="33"/>
      <c r="Y295" s="33"/>
      <c r="Z295" s="33"/>
      <c r="AA295" s="33"/>
      <c r="AB295" s="33"/>
      <c r="AC295" s="33"/>
      <c r="AD295" s="33"/>
      <c r="AE295" s="33"/>
      <c r="AR295" s="189" t="s">
        <v>132</v>
      </c>
      <c r="AT295" s="189" t="s">
        <v>127</v>
      </c>
      <c r="AU295" s="189" t="s">
        <v>83</v>
      </c>
      <c r="AY295" s="16" t="s">
        <v>126</v>
      </c>
      <c r="BE295" s="190">
        <f>IF(N295="základní",J295,0)</f>
        <v>0</v>
      </c>
      <c r="BF295" s="190">
        <f>IF(N295="snížená",J295,0)</f>
        <v>0</v>
      </c>
      <c r="BG295" s="190">
        <f>IF(N295="zákl. přenesená",J295,0)</f>
        <v>0</v>
      </c>
      <c r="BH295" s="190">
        <f>IF(N295="sníž. přenesená",J295,0)</f>
        <v>0</v>
      </c>
      <c r="BI295" s="190">
        <f>IF(N295="nulová",J295,0)</f>
        <v>0</v>
      </c>
      <c r="BJ295" s="16" t="s">
        <v>83</v>
      </c>
      <c r="BK295" s="190">
        <f>ROUND(I295*H295,2)</f>
        <v>0</v>
      </c>
      <c r="BL295" s="16" t="s">
        <v>133</v>
      </c>
      <c r="BM295" s="189" t="s">
        <v>293</v>
      </c>
    </row>
    <row r="296" spans="1:65" s="2" customFormat="1" ht="11.25">
      <c r="A296" s="33"/>
      <c r="B296" s="34"/>
      <c r="C296" s="35"/>
      <c r="D296" s="191" t="s">
        <v>135</v>
      </c>
      <c r="E296" s="35"/>
      <c r="F296" s="192" t="s">
        <v>292</v>
      </c>
      <c r="G296" s="35"/>
      <c r="H296" s="35"/>
      <c r="I296" s="193"/>
      <c r="J296" s="35"/>
      <c r="K296" s="35"/>
      <c r="L296" s="38"/>
      <c r="M296" s="194"/>
      <c r="N296" s="195"/>
      <c r="O296" s="70"/>
      <c r="P296" s="70"/>
      <c r="Q296" s="70"/>
      <c r="R296" s="70"/>
      <c r="S296" s="70"/>
      <c r="T296" s="71"/>
      <c r="U296" s="33"/>
      <c r="V296" s="33"/>
      <c r="W296" s="33"/>
      <c r="X296" s="33"/>
      <c r="Y296" s="33"/>
      <c r="Z296" s="33"/>
      <c r="AA296" s="33"/>
      <c r="AB296" s="33"/>
      <c r="AC296" s="33"/>
      <c r="AD296" s="33"/>
      <c r="AE296" s="33"/>
      <c r="AT296" s="16" t="s">
        <v>135</v>
      </c>
      <c r="AU296" s="16" t="s">
        <v>83</v>
      </c>
    </row>
    <row r="297" spans="1:65" s="14" customFormat="1" ht="11.25">
      <c r="B297" s="218"/>
      <c r="C297" s="219"/>
      <c r="D297" s="191" t="s">
        <v>136</v>
      </c>
      <c r="E297" s="220" t="s">
        <v>1</v>
      </c>
      <c r="F297" s="221" t="s">
        <v>267</v>
      </c>
      <c r="G297" s="219"/>
      <c r="H297" s="220" t="s">
        <v>1</v>
      </c>
      <c r="I297" s="222"/>
      <c r="J297" s="219"/>
      <c r="K297" s="219"/>
      <c r="L297" s="223"/>
      <c r="M297" s="224"/>
      <c r="N297" s="225"/>
      <c r="O297" s="225"/>
      <c r="P297" s="225"/>
      <c r="Q297" s="225"/>
      <c r="R297" s="225"/>
      <c r="S297" s="225"/>
      <c r="T297" s="226"/>
      <c r="AT297" s="227" t="s">
        <v>136</v>
      </c>
      <c r="AU297" s="227" t="s">
        <v>83</v>
      </c>
      <c r="AV297" s="14" t="s">
        <v>83</v>
      </c>
      <c r="AW297" s="14" t="s">
        <v>31</v>
      </c>
      <c r="AX297" s="14" t="s">
        <v>75</v>
      </c>
      <c r="AY297" s="227" t="s">
        <v>126</v>
      </c>
    </row>
    <row r="298" spans="1:65" s="12" customFormat="1" ht="11.25">
      <c r="B298" s="196"/>
      <c r="C298" s="197"/>
      <c r="D298" s="191" t="s">
        <v>136</v>
      </c>
      <c r="E298" s="198" t="s">
        <v>1</v>
      </c>
      <c r="F298" s="199" t="s">
        <v>85</v>
      </c>
      <c r="G298" s="197"/>
      <c r="H298" s="200">
        <v>2</v>
      </c>
      <c r="I298" s="201"/>
      <c r="J298" s="197"/>
      <c r="K298" s="197"/>
      <c r="L298" s="202"/>
      <c r="M298" s="203"/>
      <c r="N298" s="204"/>
      <c r="O298" s="204"/>
      <c r="P298" s="204"/>
      <c r="Q298" s="204"/>
      <c r="R298" s="204"/>
      <c r="S298" s="204"/>
      <c r="T298" s="205"/>
      <c r="AT298" s="206" t="s">
        <v>136</v>
      </c>
      <c r="AU298" s="206" t="s">
        <v>83</v>
      </c>
      <c r="AV298" s="12" t="s">
        <v>85</v>
      </c>
      <c r="AW298" s="12" t="s">
        <v>31</v>
      </c>
      <c r="AX298" s="12" t="s">
        <v>75</v>
      </c>
      <c r="AY298" s="206" t="s">
        <v>126</v>
      </c>
    </row>
    <row r="299" spans="1:65" s="14" customFormat="1" ht="11.25">
      <c r="B299" s="218"/>
      <c r="C299" s="219"/>
      <c r="D299" s="191" t="s">
        <v>136</v>
      </c>
      <c r="E299" s="220" t="s">
        <v>1</v>
      </c>
      <c r="F299" s="221" t="s">
        <v>269</v>
      </c>
      <c r="G299" s="219"/>
      <c r="H299" s="220" t="s">
        <v>1</v>
      </c>
      <c r="I299" s="222"/>
      <c r="J299" s="219"/>
      <c r="K299" s="219"/>
      <c r="L299" s="223"/>
      <c r="M299" s="224"/>
      <c r="N299" s="225"/>
      <c r="O299" s="225"/>
      <c r="P299" s="225"/>
      <c r="Q299" s="225"/>
      <c r="R299" s="225"/>
      <c r="S299" s="225"/>
      <c r="T299" s="226"/>
      <c r="AT299" s="227" t="s">
        <v>136</v>
      </c>
      <c r="AU299" s="227" t="s">
        <v>83</v>
      </c>
      <c r="AV299" s="14" t="s">
        <v>83</v>
      </c>
      <c r="AW299" s="14" t="s">
        <v>31</v>
      </c>
      <c r="AX299" s="14" t="s">
        <v>75</v>
      </c>
      <c r="AY299" s="227" t="s">
        <v>126</v>
      </c>
    </row>
    <row r="300" spans="1:65" s="12" customFormat="1" ht="11.25">
      <c r="B300" s="196"/>
      <c r="C300" s="197"/>
      <c r="D300" s="191" t="s">
        <v>136</v>
      </c>
      <c r="E300" s="198" t="s">
        <v>1</v>
      </c>
      <c r="F300" s="199" t="s">
        <v>85</v>
      </c>
      <c r="G300" s="197"/>
      <c r="H300" s="200">
        <v>2</v>
      </c>
      <c r="I300" s="201"/>
      <c r="J300" s="197"/>
      <c r="K300" s="197"/>
      <c r="L300" s="202"/>
      <c r="M300" s="203"/>
      <c r="N300" s="204"/>
      <c r="O300" s="204"/>
      <c r="P300" s="204"/>
      <c r="Q300" s="204"/>
      <c r="R300" s="204"/>
      <c r="S300" s="204"/>
      <c r="T300" s="205"/>
      <c r="AT300" s="206" t="s">
        <v>136</v>
      </c>
      <c r="AU300" s="206" t="s">
        <v>83</v>
      </c>
      <c r="AV300" s="12" t="s">
        <v>85</v>
      </c>
      <c r="AW300" s="12" t="s">
        <v>31</v>
      </c>
      <c r="AX300" s="12" t="s">
        <v>75</v>
      </c>
      <c r="AY300" s="206" t="s">
        <v>126</v>
      </c>
    </row>
    <row r="301" spans="1:65" s="14" customFormat="1" ht="11.25">
      <c r="B301" s="218"/>
      <c r="C301" s="219"/>
      <c r="D301" s="191" t="s">
        <v>136</v>
      </c>
      <c r="E301" s="220" t="s">
        <v>1</v>
      </c>
      <c r="F301" s="221" t="s">
        <v>272</v>
      </c>
      <c r="G301" s="219"/>
      <c r="H301" s="220" t="s">
        <v>1</v>
      </c>
      <c r="I301" s="222"/>
      <c r="J301" s="219"/>
      <c r="K301" s="219"/>
      <c r="L301" s="223"/>
      <c r="M301" s="224"/>
      <c r="N301" s="225"/>
      <c r="O301" s="225"/>
      <c r="P301" s="225"/>
      <c r="Q301" s="225"/>
      <c r="R301" s="225"/>
      <c r="S301" s="225"/>
      <c r="T301" s="226"/>
      <c r="AT301" s="227" t="s">
        <v>136</v>
      </c>
      <c r="AU301" s="227" t="s">
        <v>83</v>
      </c>
      <c r="AV301" s="14" t="s">
        <v>83</v>
      </c>
      <c r="AW301" s="14" t="s">
        <v>31</v>
      </c>
      <c r="AX301" s="14" t="s">
        <v>75</v>
      </c>
      <c r="AY301" s="227" t="s">
        <v>126</v>
      </c>
    </row>
    <row r="302" spans="1:65" s="12" customFormat="1" ht="11.25">
      <c r="B302" s="196"/>
      <c r="C302" s="197"/>
      <c r="D302" s="191" t="s">
        <v>136</v>
      </c>
      <c r="E302" s="198" t="s">
        <v>1</v>
      </c>
      <c r="F302" s="199" t="s">
        <v>85</v>
      </c>
      <c r="G302" s="197"/>
      <c r="H302" s="200">
        <v>2</v>
      </c>
      <c r="I302" s="201"/>
      <c r="J302" s="197"/>
      <c r="K302" s="197"/>
      <c r="L302" s="202"/>
      <c r="M302" s="203"/>
      <c r="N302" s="204"/>
      <c r="O302" s="204"/>
      <c r="P302" s="204"/>
      <c r="Q302" s="204"/>
      <c r="R302" s="204"/>
      <c r="S302" s="204"/>
      <c r="T302" s="205"/>
      <c r="AT302" s="206" t="s">
        <v>136</v>
      </c>
      <c r="AU302" s="206" t="s">
        <v>83</v>
      </c>
      <c r="AV302" s="12" t="s">
        <v>85</v>
      </c>
      <c r="AW302" s="12" t="s">
        <v>31</v>
      </c>
      <c r="AX302" s="12" t="s">
        <v>75</v>
      </c>
      <c r="AY302" s="206" t="s">
        <v>126</v>
      </c>
    </row>
    <row r="303" spans="1:65" s="14" customFormat="1" ht="11.25">
      <c r="B303" s="218"/>
      <c r="C303" s="219"/>
      <c r="D303" s="191" t="s">
        <v>136</v>
      </c>
      <c r="E303" s="220" t="s">
        <v>1</v>
      </c>
      <c r="F303" s="221" t="s">
        <v>273</v>
      </c>
      <c r="G303" s="219"/>
      <c r="H303" s="220" t="s">
        <v>1</v>
      </c>
      <c r="I303" s="222"/>
      <c r="J303" s="219"/>
      <c r="K303" s="219"/>
      <c r="L303" s="223"/>
      <c r="M303" s="224"/>
      <c r="N303" s="225"/>
      <c r="O303" s="225"/>
      <c r="P303" s="225"/>
      <c r="Q303" s="225"/>
      <c r="R303" s="225"/>
      <c r="S303" s="225"/>
      <c r="T303" s="226"/>
      <c r="AT303" s="227" t="s">
        <v>136</v>
      </c>
      <c r="AU303" s="227" t="s">
        <v>83</v>
      </c>
      <c r="AV303" s="14" t="s">
        <v>83</v>
      </c>
      <c r="AW303" s="14" t="s">
        <v>31</v>
      </c>
      <c r="AX303" s="14" t="s">
        <v>75</v>
      </c>
      <c r="AY303" s="227" t="s">
        <v>126</v>
      </c>
    </row>
    <row r="304" spans="1:65" s="12" customFormat="1" ht="11.25">
      <c r="B304" s="196"/>
      <c r="C304" s="197"/>
      <c r="D304" s="191" t="s">
        <v>136</v>
      </c>
      <c r="E304" s="198" t="s">
        <v>1</v>
      </c>
      <c r="F304" s="199" t="s">
        <v>85</v>
      </c>
      <c r="G304" s="197"/>
      <c r="H304" s="200">
        <v>2</v>
      </c>
      <c r="I304" s="201"/>
      <c r="J304" s="197"/>
      <c r="K304" s="197"/>
      <c r="L304" s="202"/>
      <c r="M304" s="203"/>
      <c r="N304" s="204"/>
      <c r="O304" s="204"/>
      <c r="P304" s="204"/>
      <c r="Q304" s="204"/>
      <c r="R304" s="204"/>
      <c r="S304" s="204"/>
      <c r="T304" s="205"/>
      <c r="AT304" s="206" t="s">
        <v>136</v>
      </c>
      <c r="AU304" s="206" t="s">
        <v>83</v>
      </c>
      <c r="AV304" s="12" t="s">
        <v>85</v>
      </c>
      <c r="AW304" s="12" t="s">
        <v>31</v>
      </c>
      <c r="AX304" s="12" t="s">
        <v>75</v>
      </c>
      <c r="AY304" s="206" t="s">
        <v>126</v>
      </c>
    </row>
    <row r="305" spans="1:65" s="14" customFormat="1" ht="11.25">
      <c r="B305" s="218"/>
      <c r="C305" s="219"/>
      <c r="D305" s="191" t="s">
        <v>136</v>
      </c>
      <c r="E305" s="220" t="s">
        <v>1</v>
      </c>
      <c r="F305" s="221" t="s">
        <v>274</v>
      </c>
      <c r="G305" s="219"/>
      <c r="H305" s="220" t="s">
        <v>1</v>
      </c>
      <c r="I305" s="222"/>
      <c r="J305" s="219"/>
      <c r="K305" s="219"/>
      <c r="L305" s="223"/>
      <c r="M305" s="224"/>
      <c r="N305" s="225"/>
      <c r="O305" s="225"/>
      <c r="P305" s="225"/>
      <c r="Q305" s="225"/>
      <c r="R305" s="225"/>
      <c r="S305" s="225"/>
      <c r="T305" s="226"/>
      <c r="AT305" s="227" t="s">
        <v>136</v>
      </c>
      <c r="AU305" s="227" t="s">
        <v>83</v>
      </c>
      <c r="AV305" s="14" t="s">
        <v>83</v>
      </c>
      <c r="AW305" s="14" t="s">
        <v>31</v>
      </c>
      <c r="AX305" s="14" t="s">
        <v>75</v>
      </c>
      <c r="AY305" s="227" t="s">
        <v>126</v>
      </c>
    </row>
    <row r="306" spans="1:65" s="12" customFormat="1" ht="11.25">
      <c r="B306" s="196"/>
      <c r="C306" s="197"/>
      <c r="D306" s="191" t="s">
        <v>136</v>
      </c>
      <c r="E306" s="198" t="s">
        <v>1</v>
      </c>
      <c r="F306" s="199" t="s">
        <v>85</v>
      </c>
      <c r="G306" s="197"/>
      <c r="H306" s="200">
        <v>2</v>
      </c>
      <c r="I306" s="201"/>
      <c r="J306" s="197"/>
      <c r="K306" s="197"/>
      <c r="L306" s="202"/>
      <c r="M306" s="203"/>
      <c r="N306" s="204"/>
      <c r="O306" s="204"/>
      <c r="P306" s="204"/>
      <c r="Q306" s="204"/>
      <c r="R306" s="204"/>
      <c r="S306" s="204"/>
      <c r="T306" s="205"/>
      <c r="AT306" s="206" t="s">
        <v>136</v>
      </c>
      <c r="AU306" s="206" t="s">
        <v>83</v>
      </c>
      <c r="AV306" s="12" t="s">
        <v>85</v>
      </c>
      <c r="AW306" s="12" t="s">
        <v>31</v>
      </c>
      <c r="AX306" s="12" t="s">
        <v>75</v>
      </c>
      <c r="AY306" s="206" t="s">
        <v>126</v>
      </c>
    </row>
    <row r="307" spans="1:65" s="14" customFormat="1" ht="11.25">
      <c r="B307" s="218"/>
      <c r="C307" s="219"/>
      <c r="D307" s="191" t="s">
        <v>136</v>
      </c>
      <c r="E307" s="220" t="s">
        <v>1</v>
      </c>
      <c r="F307" s="221" t="s">
        <v>275</v>
      </c>
      <c r="G307" s="219"/>
      <c r="H307" s="220" t="s">
        <v>1</v>
      </c>
      <c r="I307" s="222"/>
      <c r="J307" s="219"/>
      <c r="K307" s="219"/>
      <c r="L307" s="223"/>
      <c r="M307" s="224"/>
      <c r="N307" s="225"/>
      <c r="O307" s="225"/>
      <c r="P307" s="225"/>
      <c r="Q307" s="225"/>
      <c r="R307" s="225"/>
      <c r="S307" s="225"/>
      <c r="T307" s="226"/>
      <c r="AT307" s="227" t="s">
        <v>136</v>
      </c>
      <c r="AU307" s="227" t="s">
        <v>83</v>
      </c>
      <c r="AV307" s="14" t="s">
        <v>83</v>
      </c>
      <c r="AW307" s="14" t="s">
        <v>31</v>
      </c>
      <c r="AX307" s="14" t="s">
        <v>75</v>
      </c>
      <c r="AY307" s="227" t="s">
        <v>126</v>
      </c>
    </row>
    <row r="308" spans="1:65" s="12" customFormat="1" ht="11.25">
      <c r="B308" s="196"/>
      <c r="C308" s="197"/>
      <c r="D308" s="191" t="s">
        <v>136</v>
      </c>
      <c r="E308" s="198" t="s">
        <v>1</v>
      </c>
      <c r="F308" s="199" t="s">
        <v>85</v>
      </c>
      <c r="G308" s="197"/>
      <c r="H308" s="200">
        <v>2</v>
      </c>
      <c r="I308" s="201"/>
      <c r="J308" s="197"/>
      <c r="K308" s="197"/>
      <c r="L308" s="202"/>
      <c r="M308" s="203"/>
      <c r="N308" s="204"/>
      <c r="O308" s="204"/>
      <c r="P308" s="204"/>
      <c r="Q308" s="204"/>
      <c r="R308" s="204"/>
      <c r="S308" s="204"/>
      <c r="T308" s="205"/>
      <c r="AT308" s="206" t="s">
        <v>136</v>
      </c>
      <c r="AU308" s="206" t="s">
        <v>83</v>
      </c>
      <c r="AV308" s="12" t="s">
        <v>85</v>
      </c>
      <c r="AW308" s="12" t="s">
        <v>31</v>
      </c>
      <c r="AX308" s="12" t="s">
        <v>75</v>
      </c>
      <c r="AY308" s="206" t="s">
        <v>126</v>
      </c>
    </row>
    <row r="309" spans="1:65" s="14" customFormat="1" ht="11.25">
      <c r="B309" s="218"/>
      <c r="C309" s="219"/>
      <c r="D309" s="191" t="s">
        <v>136</v>
      </c>
      <c r="E309" s="220" t="s">
        <v>1</v>
      </c>
      <c r="F309" s="221" t="s">
        <v>276</v>
      </c>
      <c r="G309" s="219"/>
      <c r="H309" s="220" t="s">
        <v>1</v>
      </c>
      <c r="I309" s="222"/>
      <c r="J309" s="219"/>
      <c r="K309" s="219"/>
      <c r="L309" s="223"/>
      <c r="M309" s="224"/>
      <c r="N309" s="225"/>
      <c r="O309" s="225"/>
      <c r="P309" s="225"/>
      <c r="Q309" s="225"/>
      <c r="R309" s="225"/>
      <c r="S309" s="225"/>
      <c r="T309" s="226"/>
      <c r="AT309" s="227" t="s">
        <v>136</v>
      </c>
      <c r="AU309" s="227" t="s">
        <v>83</v>
      </c>
      <c r="AV309" s="14" t="s">
        <v>83</v>
      </c>
      <c r="AW309" s="14" t="s">
        <v>31</v>
      </c>
      <c r="AX309" s="14" t="s">
        <v>75</v>
      </c>
      <c r="AY309" s="227" t="s">
        <v>126</v>
      </c>
    </row>
    <row r="310" spans="1:65" s="12" customFormat="1" ht="11.25">
      <c r="B310" s="196"/>
      <c r="C310" s="197"/>
      <c r="D310" s="191" t="s">
        <v>136</v>
      </c>
      <c r="E310" s="198" t="s">
        <v>1</v>
      </c>
      <c r="F310" s="199" t="s">
        <v>85</v>
      </c>
      <c r="G310" s="197"/>
      <c r="H310" s="200">
        <v>2</v>
      </c>
      <c r="I310" s="201"/>
      <c r="J310" s="197"/>
      <c r="K310" s="197"/>
      <c r="L310" s="202"/>
      <c r="M310" s="203"/>
      <c r="N310" s="204"/>
      <c r="O310" s="204"/>
      <c r="P310" s="204"/>
      <c r="Q310" s="204"/>
      <c r="R310" s="204"/>
      <c r="S310" s="204"/>
      <c r="T310" s="205"/>
      <c r="AT310" s="206" t="s">
        <v>136</v>
      </c>
      <c r="AU310" s="206" t="s">
        <v>83</v>
      </c>
      <c r="AV310" s="12" t="s">
        <v>85</v>
      </c>
      <c r="AW310" s="12" t="s">
        <v>31</v>
      </c>
      <c r="AX310" s="12" t="s">
        <v>75</v>
      </c>
      <c r="AY310" s="206" t="s">
        <v>126</v>
      </c>
    </row>
    <row r="311" spans="1:65" s="13" customFormat="1" ht="11.25">
      <c r="B311" s="207"/>
      <c r="C311" s="208"/>
      <c r="D311" s="191" t="s">
        <v>136</v>
      </c>
      <c r="E311" s="209" t="s">
        <v>1</v>
      </c>
      <c r="F311" s="210" t="s">
        <v>138</v>
      </c>
      <c r="G311" s="208"/>
      <c r="H311" s="211">
        <v>14</v>
      </c>
      <c r="I311" s="212"/>
      <c r="J311" s="208"/>
      <c r="K311" s="208"/>
      <c r="L311" s="213"/>
      <c r="M311" s="214"/>
      <c r="N311" s="215"/>
      <c r="O311" s="215"/>
      <c r="P311" s="215"/>
      <c r="Q311" s="215"/>
      <c r="R311" s="215"/>
      <c r="S311" s="215"/>
      <c r="T311" s="216"/>
      <c r="AT311" s="217" t="s">
        <v>136</v>
      </c>
      <c r="AU311" s="217" t="s">
        <v>83</v>
      </c>
      <c r="AV311" s="13" t="s">
        <v>133</v>
      </c>
      <c r="AW311" s="13" t="s">
        <v>31</v>
      </c>
      <c r="AX311" s="13" t="s">
        <v>83</v>
      </c>
      <c r="AY311" s="217" t="s">
        <v>126</v>
      </c>
    </row>
    <row r="312" spans="1:65" s="2" customFormat="1" ht="24.2" customHeight="1">
      <c r="A312" s="33"/>
      <c r="B312" s="34"/>
      <c r="C312" s="177" t="s">
        <v>294</v>
      </c>
      <c r="D312" s="177" t="s">
        <v>127</v>
      </c>
      <c r="E312" s="178" t="s">
        <v>295</v>
      </c>
      <c r="F312" s="179" t="s">
        <v>296</v>
      </c>
      <c r="G312" s="180" t="s">
        <v>130</v>
      </c>
      <c r="H312" s="181">
        <v>8.4</v>
      </c>
      <c r="I312" s="182"/>
      <c r="J312" s="183">
        <f>ROUND(I312*H312,2)</f>
        <v>0</v>
      </c>
      <c r="K312" s="179" t="s">
        <v>131</v>
      </c>
      <c r="L312" s="184"/>
      <c r="M312" s="185" t="s">
        <v>1</v>
      </c>
      <c r="N312" s="186" t="s">
        <v>40</v>
      </c>
      <c r="O312" s="70"/>
      <c r="P312" s="187">
        <f>O312*H312</f>
        <v>0</v>
      </c>
      <c r="Q312" s="187">
        <v>0.7</v>
      </c>
      <c r="R312" s="187">
        <f>Q312*H312</f>
        <v>5.88</v>
      </c>
      <c r="S312" s="187">
        <v>0</v>
      </c>
      <c r="T312" s="188">
        <f>S312*H312</f>
        <v>0</v>
      </c>
      <c r="U312" s="33"/>
      <c r="V312" s="33"/>
      <c r="W312" s="33"/>
      <c r="X312" s="33"/>
      <c r="Y312" s="33"/>
      <c r="Z312" s="33"/>
      <c r="AA312" s="33"/>
      <c r="AB312" s="33"/>
      <c r="AC312" s="33"/>
      <c r="AD312" s="33"/>
      <c r="AE312" s="33"/>
      <c r="AR312" s="189" t="s">
        <v>132</v>
      </c>
      <c r="AT312" s="189" t="s">
        <v>127</v>
      </c>
      <c r="AU312" s="189" t="s">
        <v>83</v>
      </c>
      <c r="AY312" s="16" t="s">
        <v>126</v>
      </c>
      <c r="BE312" s="190">
        <f>IF(N312="základní",J312,0)</f>
        <v>0</v>
      </c>
      <c r="BF312" s="190">
        <f>IF(N312="snížená",J312,0)</f>
        <v>0</v>
      </c>
      <c r="BG312" s="190">
        <f>IF(N312="zákl. přenesená",J312,0)</f>
        <v>0</v>
      </c>
      <c r="BH312" s="190">
        <f>IF(N312="sníž. přenesená",J312,0)</f>
        <v>0</v>
      </c>
      <c r="BI312" s="190">
        <f>IF(N312="nulová",J312,0)</f>
        <v>0</v>
      </c>
      <c r="BJ312" s="16" t="s">
        <v>83</v>
      </c>
      <c r="BK312" s="190">
        <f>ROUND(I312*H312,2)</f>
        <v>0</v>
      </c>
      <c r="BL312" s="16" t="s">
        <v>133</v>
      </c>
      <c r="BM312" s="189" t="s">
        <v>297</v>
      </c>
    </row>
    <row r="313" spans="1:65" s="2" customFormat="1" ht="19.5">
      <c r="A313" s="33"/>
      <c r="B313" s="34"/>
      <c r="C313" s="35"/>
      <c r="D313" s="191" t="s">
        <v>135</v>
      </c>
      <c r="E313" s="35"/>
      <c r="F313" s="192" t="s">
        <v>298</v>
      </c>
      <c r="G313" s="35"/>
      <c r="H313" s="35"/>
      <c r="I313" s="193"/>
      <c r="J313" s="35"/>
      <c r="K313" s="35"/>
      <c r="L313" s="38"/>
      <c r="M313" s="194"/>
      <c r="N313" s="195"/>
      <c r="O313" s="70"/>
      <c r="P313" s="70"/>
      <c r="Q313" s="70"/>
      <c r="R313" s="70"/>
      <c r="S313" s="70"/>
      <c r="T313" s="71"/>
      <c r="U313" s="33"/>
      <c r="V313" s="33"/>
      <c r="W313" s="33"/>
      <c r="X313" s="33"/>
      <c r="Y313" s="33"/>
      <c r="Z313" s="33"/>
      <c r="AA313" s="33"/>
      <c r="AB313" s="33"/>
      <c r="AC313" s="33"/>
      <c r="AD313" s="33"/>
      <c r="AE313" s="33"/>
      <c r="AT313" s="16" t="s">
        <v>135</v>
      </c>
      <c r="AU313" s="16" t="s">
        <v>83</v>
      </c>
    </row>
    <row r="314" spans="1:65" s="14" customFormat="1" ht="11.25">
      <c r="B314" s="218"/>
      <c r="C314" s="219"/>
      <c r="D314" s="191" t="s">
        <v>136</v>
      </c>
      <c r="E314" s="220" t="s">
        <v>1</v>
      </c>
      <c r="F314" s="221" t="s">
        <v>270</v>
      </c>
      <c r="G314" s="219"/>
      <c r="H314" s="220" t="s">
        <v>1</v>
      </c>
      <c r="I314" s="222"/>
      <c r="J314" s="219"/>
      <c r="K314" s="219"/>
      <c r="L314" s="223"/>
      <c r="M314" s="224"/>
      <c r="N314" s="225"/>
      <c r="O314" s="225"/>
      <c r="P314" s="225"/>
      <c r="Q314" s="225"/>
      <c r="R314" s="225"/>
      <c r="S314" s="225"/>
      <c r="T314" s="226"/>
      <c r="AT314" s="227" t="s">
        <v>136</v>
      </c>
      <c r="AU314" s="227" t="s">
        <v>83</v>
      </c>
      <c r="AV314" s="14" t="s">
        <v>83</v>
      </c>
      <c r="AW314" s="14" t="s">
        <v>31</v>
      </c>
      <c r="AX314" s="14" t="s">
        <v>75</v>
      </c>
      <c r="AY314" s="227" t="s">
        <v>126</v>
      </c>
    </row>
    <row r="315" spans="1:65" s="12" customFormat="1" ht="11.25">
      <c r="B315" s="196"/>
      <c r="C315" s="197"/>
      <c r="D315" s="191" t="s">
        <v>136</v>
      </c>
      <c r="E315" s="198" t="s">
        <v>1</v>
      </c>
      <c r="F315" s="199" t="s">
        <v>299</v>
      </c>
      <c r="G315" s="197"/>
      <c r="H315" s="200">
        <v>8.4</v>
      </c>
      <c r="I315" s="201"/>
      <c r="J315" s="197"/>
      <c r="K315" s="197"/>
      <c r="L315" s="202"/>
      <c r="M315" s="203"/>
      <c r="N315" s="204"/>
      <c r="O315" s="204"/>
      <c r="P315" s="204"/>
      <c r="Q315" s="204"/>
      <c r="R315" s="204"/>
      <c r="S315" s="204"/>
      <c r="T315" s="205"/>
      <c r="AT315" s="206" t="s">
        <v>136</v>
      </c>
      <c r="AU315" s="206" t="s">
        <v>83</v>
      </c>
      <c r="AV315" s="12" t="s">
        <v>85</v>
      </c>
      <c r="AW315" s="12" t="s">
        <v>31</v>
      </c>
      <c r="AX315" s="12" t="s">
        <v>75</v>
      </c>
      <c r="AY315" s="206" t="s">
        <v>126</v>
      </c>
    </row>
    <row r="316" spans="1:65" s="13" customFormat="1" ht="11.25">
      <c r="B316" s="207"/>
      <c r="C316" s="208"/>
      <c r="D316" s="191" t="s">
        <v>136</v>
      </c>
      <c r="E316" s="209" t="s">
        <v>1</v>
      </c>
      <c r="F316" s="210" t="s">
        <v>138</v>
      </c>
      <c r="G316" s="208"/>
      <c r="H316" s="211">
        <v>8.4</v>
      </c>
      <c r="I316" s="212"/>
      <c r="J316" s="208"/>
      <c r="K316" s="208"/>
      <c r="L316" s="213"/>
      <c r="M316" s="214"/>
      <c r="N316" s="215"/>
      <c r="O316" s="215"/>
      <c r="P316" s="215"/>
      <c r="Q316" s="215"/>
      <c r="R316" s="215"/>
      <c r="S316" s="215"/>
      <c r="T316" s="216"/>
      <c r="AT316" s="217" t="s">
        <v>136</v>
      </c>
      <c r="AU316" s="217" t="s">
        <v>83</v>
      </c>
      <c r="AV316" s="13" t="s">
        <v>133</v>
      </c>
      <c r="AW316" s="13" t="s">
        <v>31</v>
      </c>
      <c r="AX316" s="13" t="s">
        <v>83</v>
      </c>
      <c r="AY316" s="217" t="s">
        <v>126</v>
      </c>
    </row>
    <row r="317" spans="1:65" s="2" customFormat="1" ht="16.5" customHeight="1">
      <c r="A317" s="33"/>
      <c r="B317" s="34"/>
      <c r="C317" s="177" t="s">
        <v>300</v>
      </c>
      <c r="D317" s="177" t="s">
        <v>127</v>
      </c>
      <c r="E317" s="178" t="s">
        <v>301</v>
      </c>
      <c r="F317" s="179" t="s">
        <v>302</v>
      </c>
      <c r="G317" s="180" t="s">
        <v>142</v>
      </c>
      <c r="H317" s="181">
        <v>8</v>
      </c>
      <c r="I317" s="182"/>
      <c r="J317" s="183">
        <f>ROUND(I317*H317,2)</f>
        <v>0</v>
      </c>
      <c r="K317" s="179" t="s">
        <v>131</v>
      </c>
      <c r="L317" s="184"/>
      <c r="M317" s="185" t="s">
        <v>1</v>
      </c>
      <c r="N317" s="186" t="s">
        <v>40</v>
      </c>
      <c r="O317" s="70"/>
      <c r="P317" s="187">
        <f>O317*H317</f>
        <v>0</v>
      </c>
      <c r="Q317" s="187">
        <v>1.2E-2</v>
      </c>
      <c r="R317" s="187">
        <f>Q317*H317</f>
        <v>9.6000000000000002E-2</v>
      </c>
      <c r="S317" s="187">
        <v>0</v>
      </c>
      <c r="T317" s="188">
        <f>S317*H317</f>
        <v>0</v>
      </c>
      <c r="U317" s="33"/>
      <c r="V317" s="33"/>
      <c r="W317" s="33"/>
      <c r="X317" s="33"/>
      <c r="Y317" s="33"/>
      <c r="Z317" s="33"/>
      <c r="AA317" s="33"/>
      <c r="AB317" s="33"/>
      <c r="AC317" s="33"/>
      <c r="AD317" s="33"/>
      <c r="AE317" s="33"/>
      <c r="AR317" s="189" t="s">
        <v>132</v>
      </c>
      <c r="AT317" s="189" t="s">
        <v>127</v>
      </c>
      <c r="AU317" s="189" t="s">
        <v>83</v>
      </c>
      <c r="AY317" s="16" t="s">
        <v>126</v>
      </c>
      <c r="BE317" s="190">
        <f>IF(N317="základní",J317,0)</f>
        <v>0</v>
      </c>
      <c r="BF317" s="190">
        <f>IF(N317="snížená",J317,0)</f>
        <v>0</v>
      </c>
      <c r="BG317" s="190">
        <f>IF(N317="zákl. přenesená",J317,0)</f>
        <v>0</v>
      </c>
      <c r="BH317" s="190">
        <f>IF(N317="sníž. přenesená",J317,0)</f>
        <v>0</v>
      </c>
      <c r="BI317" s="190">
        <f>IF(N317="nulová",J317,0)</f>
        <v>0</v>
      </c>
      <c r="BJ317" s="16" t="s">
        <v>83</v>
      </c>
      <c r="BK317" s="190">
        <f>ROUND(I317*H317,2)</f>
        <v>0</v>
      </c>
      <c r="BL317" s="16" t="s">
        <v>133</v>
      </c>
      <c r="BM317" s="189" t="s">
        <v>303</v>
      </c>
    </row>
    <row r="318" spans="1:65" s="2" customFormat="1" ht="11.25">
      <c r="A318" s="33"/>
      <c r="B318" s="34"/>
      <c r="C318" s="35"/>
      <c r="D318" s="191" t="s">
        <v>135</v>
      </c>
      <c r="E318" s="35"/>
      <c r="F318" s="192" t="s">
        <v>304</v>
      </c>
      <c r="G318" s="35"/>
      <c r="H318" s="35"/>
      <c r="I318" s="193"/>
      <c r="J318" s="35"/>
      <c r="K318" s="35"/>
      <c r="L318" s="38"/>
      <c r="M318" s="194"/>
      <c r="N318" s="195"/>
      <c r="O318" s="70"/>
      <c r="P318" s="70"/>
      <c r="Q318" s="70"/>
      <c r="R318" s="70"/>
      <c r="S318" s="70"/>
      <c r="T318" s="71"/>
      <c r="U318" s="33"/>
      <c r="V318" s="33"/>
      <c r="W318" s="33"/>
      <c r="X318" s="33"/>
      <c r="Y318" s="33"/>
      <c r="Z318" s="33"/>
      <c r="AA318" s="33"/>
      <c r="AB318" s="33"/>
      <c r="AC318" s="33"/>
      <c r="AD318" s="33"/>
      <c r="AE318" s="33"/>
      <c r="AT318" s="16" t="s">
        <v>135</v>
      </c>
      <c r="AU318" s="16" t="s">
        <v>83</v>
      </c>
    </row>
    <row r="319" spans="1:65" s="14" customFormat="1" ht="11.25">
      <c r="B319" s="218"/>
      <c r="C319" s="219"/>
      <c r="D319" s="191" t="s">
        <v>136</v>
      </c>
      <c r="E319" s="220" t="s">
        <v>1</v>
      </c>
      <c r="F319" s="221" t="s">
        <v>270</v>
      </c>
      <c r="G319" s="219"/>
      <c r="H319" s="220" t="s">
        <v>1</v>
      </c>
      <c r="I319" s="222"/>
      <c r="J319" s="219"/>
      <c r="K319" s="219"/>
      <c r="L319" s="223"/>
      <c r="M319" s="224"/>
      <c r="N319" s="225"/>
      <c r="O319" s="225"/>
      <c r="P319" s="225"/>
      <c r="Q319" s="225"/>
      <c r="R319" s="225"/>
      <c r="S319" s="225"/>
      <c r="T319" s="226"/>
      <c r="AT319" s="227" t="s">
        <v>136</v>
      </c>
      <c r="AU319" s="227" t="s">
        <v>83</v>
      </c>
      <c r="AV319" s="14" t="s">
        <v>83</v>
      </c>
      <c r="AW319" s="14" t="s">
        <v>31</v>
      </c>
      <c r="AX319" s="14" t="s">
        <v>75</v>
      </c>
      <c r="AY319" s="227" t="s">
        <v>126</v>
      </c>
    </row>
    <row r="320" spans="1:65" s="12" customFormat="1" ht="11.25">
      <c r="B320" s="196"/>
      <c r="C320" s="197"/>
      <c r="D320" s="191" t="s">
        <v>136</v>
      </c>
      <c r="E320" s="198" t="s">
        <v>1</v>
      </c>
      <c r="F320" s="199" t="s">
        <v>132</v>
      </c>
      <c r="G320" s="197"/>
      <c r="H320" s="200">
        <v>8</v>
      </c>
      <c r="I320" s="201"/>
      <c r="J320" s="197"/>
      <c r="K320" s="197"/>
      <c r="L320" s="202"/>
      <c r="M320" s="203"/>
      <c r="N320" s="204"/>
      <c r="O320" s="204"/>
      <c r="P320" s="204"/>
      <c r="Q320" s="204"/>
      <c r="R320" s="204"/>
      <c r="S320" s="204"/>
      <c r="T320" s="205"/>
      <c r="AT320" s="206" t="s">
        <v>136</v>
      </c>
      <c r="AU320" s="206" t="s">
        <v>83</v>
      </c>
      <c r="AV320" s="12" t="s">
        <v>85</v>
      </c>
      <c r="AW320" s="12" t="s">
        <v>31</v>
      </c>
      <c r="AX320" s="12" t="s">
        <v>75</v>
      </c>
      <c r="AY320" s="206" t="s">
        <v>126</v>
      </c>
    </row>
    <row r="321" spans="1:65" s="13" customFormat="1" ht="11.25">
      <c r="B321" s="207"/>
      <c r="C321" s="208"/>
      <c r="D321" s="191" t="s">
        <v>136</v>
      </c>
      <c r="E321" s="209" t="s">
        <v>1</v>
      </c>
      <c r="F321" s="210" t="s">
        <v>138</v>
      </c>
      <c r="G321" s="208"/>
      <c r="H321" s="211">
        <v>8</v>
      </c>
      <c r="I321" s="212"/>
      <c r="J321" s="208"/>
      <c r="K321" s="208"/>
      <c r="L321" s="213"/>
      <c r="M321" s="214"/>
      <c r="N321" s="215"/>
      <c r="O321" s="215"/>
      <c r="P321" s="215"/>
      <c r="Q321" s="215"/>
      <c r="R321" s="215"/>
      <c r="S321" s="215"/>
      <c r="T321" s="216"/>
      <c r="AT321" s="217" t="s">
        <v>136</v>
      </c>
      <c r="AU321" s="217" t="s">
        <v>83</v>
      </c>
      <c r="AV321" s="13" t="s">
        <v>133</v>
      </c>
      <c r="AW321" s="13" t="s">
        <v>31</v>
      </c>
      <c r="AX321" s="13" t="s">
        <v>83</v>
      </c>
      <c r="AY321" s="217" t="s">
        <v>126</v>
      </c>
    </row>
    <row r="322" spans="1:65" s="2" customFormat="1" ht="21.75" customHeight="1">
      <c r="A322" s="33"/>
      <c r="B322" s="34"/>
      <c r="C322" s="177" t="s">
        <v>305</v>
      </c>
      <c r="D322" s="177" t="s">
        <v>127</v>
      </c>
      <c r="E322" s="178" t="s">
        <v>306</v>
      </c>
      <c r="F322" s="179" t="s">
        <v>307</v>
      </c>
      <c r="G322" s="180" t="s">
        <v>142</v>
      </c>
      <c r="H322" s="181">
        <v>12</v>
      </c>
      <c r="I322" s="182"/>
      <c r="J322" s="183">
        <f>ROUND(I322*H322,2)</f>
        <v>0</v>
      </c>
      <c r="K322" s="179" t="s">
        <v>131</v>
      </c>
      <c r="L322" s="184"/>
      <c r="M322" s="185" t="s">
        <v>1</v>
      </c>
      <c r="N322" s="186" t="s">
        <v>40</v>
      </c>
      <c r="O322" s="70"/>
      <c r="P322" s="187">
        <f>O322*H322</f>
        <v>0</v>
      </c>
      <c r="Q322" s="187">
        <v>0.48499999999999999</v>
      </c>
      <c r="R322" s="187">
        <f>Q322*H322</f>
        <v>5.82</v>
      </c>
      <c r="S322" s="187">
        <v>0</v>
      </c>
      <c r="T322" s="188">
        <f>S322*H322</f>
        <v>0</v>
      </c>
      <c r="U322" s="33"/>
      <c r="V322" s="33"/>
      <c r="W322" s="33"/>
      <c r="X322" s="33"/>
      <c r="Y322" s="33"/>
      <c r="Z322" s="33"/>
      <c r="AA322" s="33"/>
      <c r="AB322" s="33"/>
      <c r="AC322" s="33"/>
      <c r="AD322" s="33"/>
      <c r="AE322" s="33"/>
      <c r="AR322" s="189" t="s">
        <v>132</v>
      </c>
      <c r="AT322" s="189" t="s">
        <v>127</v>
      </c>
      <c r="AU322" s="189" t="s">
        <v>83</v>
      </c>
      <c r="AY322" s="16" t="s">
        <v>126</v>
      </c>
      <c r="BE322" s="190">
        <f>IF(N322="základní",J322,0)</f>
        <v>0</v>
      </c>
      <c r="BF322" s="190">
        <f>IF(N322="snížená",J322,0)</f>
        <v>0</v>
      </c>
      <c r="BG322" s="190">
        <f>IF(N322="zákl. přenesená",J322,0)</f>
        <v>0</v>
      </c>
      <c r="BH322" s="190">
        <f>IF(N322="sníž. přenesená",J322,0)</f>
        <v>0</v>
      </c>
      <c r="BI322" s="190">
        <f>IF(N322="nulová",J322,0)</f>
        <v>0</v>
      </c>
      <c r="BJ322" s="16" t="s">
        <v>83</v>
      </c>
      <c r="BK322" s="190">
        <f>ROUND(I322*H322,2)</f>
        <v>0</v>
      </c>
      <c r="BL322" s="16" t="s">
        <v>133</v>
      </c>
      <c r="BM322" s="189" t="s">
        <v>308</v>
      </c>
    </row>
    <row r="323" spans="1:65" s="2" customFormat="1" ht="11.25">
      <c r="A323" s="33"/>
      <c r="B323" s="34"/>
      <c r="C323" s="35"/>
      <c r="D323" s="191" t="s">
        <v>135</v>
      </c>
      <c r="E323" s="35"/>
      <c r="F323" s="192" t="s">
        <v>309</v>
      </c>
      <c r="G323" s="35"/>
      <c r="H323" s="35"/>
      <c r="I323" s="193"/>
      <c r="J323" s="35"/>
      <c r="K323" s="35"/>
      <c r="L323" s="38"/>
      <c r="M323" s="194"/>
      <c r="N323" s="195"/>
      <c r="O323" s="70"/>
      <c r="P323" s="70"/>
      <c r="Q323" s="70"/>
      <c r="R323" s="70"/>
      <c r="S323" s="70"/>
      <c r="T323" s="71"/>
      <c r="U323" s="33"/>
      <c r="V323" s="33"/>
      <c r="W323" s="33"/>
      <c r="X323" s="33"/>
      <c r="Y323" s="33"/>
      <c r="Z323" s="33"/>
      <c r="AA323" s="33"/>
      <c r="AB323" s="33"/>
      <c r="AC323" s="33"/>
      <c r="AD323" s="33"/>
      <c r="AE323" s="33"/>
      <c r="AT323" s="16" t="s">
        <v>135</v>
      </c>
      <c r="AU323" s="16" t="s">
        <v>83</v>
      </c>
    </row>
    <row r="324" spans="1:65" s="14" customFormat="1" ht="11.25">
      <c r="B324" s="218"/>
      <c r="C324" s="219"/>
      <c r="D324" s="191" t="s">
        <v>136</v>
      </c>
      <c r="E324" s="220" t="s">
        <v>1</v>
      </c>
      <c r="F324" s="221" t="s">
        <v>270</v>
      </c>
      <c r="G324" s="219"/>
      <c r="H324" s="220" t="s">
        <v>1</v>
      </c>
      <c r="I324" s="222"/>
      <c r="J324" s="219"/>
      <c r="K324" s="219"/>
      <c r="L324" s="223"/>
      <c r="M324" s="224"/>
      <c r="N324" s="225"/>
      <c r="O324" s="225"/>
      <c r="P324" s="225"/>
      <c r="Q324" s="225"/>
      <c r="R324" s="225"/>
      <c r="S324" s="225"/>
      <c r="T324" s="226"/>
      <c r="AT324" s="227" t="s">
        <v>136</v>
      </c>
      <c r="AU324" s="227" t="s">
        <v>83</v>
      </c>
      <c r="AV324" s="14" t="s">
        <v>83</v>
      </c>
      <c r="AW324" s="14" t="s">
        <v>31</v>
      </c>
      <c r="AX324" s="14" t="s">
        <v>75</v>
      </c>
      <c r="AY324" s="227" t="s">
        <v>126</v>
      </c>
    </row>
    <row r="325" spans="1:65" s="12" customFormat="1" ht="11.25">
      <c r="B325" s="196"/>
      <c r="C325" s="197"/>
      <c r="D325" s="191" t="s">
        <v>136</v>
      </c>
      <c r="E325" s="198" t="s">
        <v>1</v>
      </c>
      <c r="F325" s="199" t="s">
        <v>310</v>
      </c>
      <c r="G325" s="197"/>
      <c r="H325" s="200">
        <v>11.2</v>
      </c>
      <c r="I325" s="201"/>
      <c r="J325" s="197"/>
      <c r="K325" s="197"/>
      <c r="L325" s="202"/>
      <c r="M325" s="203"/>
      <c r="N325" s="204"/>
      <c r="O325" s="204"/>
      <c r="P325" s="204"/>
      <c r="Q325" s="204"/>
      <c r="R325" s="204"/>
      <c r="S325" s="204"/>
      <c r="T325" s="205"/>
      <c r="AT325" s="206" t="s">
        <v>136</v>
      </c>
      <c r="AU325" s="206" t="s">
        <v>83</v>
      </c>
      <c r="AV325" s="12" t="s">
        <v>85</v>
      </c>
      <c r="AW325" s="12" t="s">
        <v>31</v>
      </c>
      <c r="AX325" s="12" t="s">
        <v>75</v>
      </c>
      <c r="AY325" s="206" t="s">
        <v>126</v>
      </c>
    </row>
    <row r="326" spans="1:65" s="12" customFormat="1" ht="11.25">
      <c r="B326" s="196"/>
      <c r="C326" s="197"/>
      <c r="D326" s="191" t="s">
        <v>136</v>
      </c>
      <c r="E326" s="198" t="s">
        <v>1</v>
      </c>
      <c r="F326" s="199" t="s">
        <v>145</v>
      </c>
      <c r="G326" s="197"/>
      <c r="H326" s="200">
        <v>0.8</v>
      </c>
      <c r="I326" s="201"/>
      <c r="J326" s="197"/>
      <c r="K326" s="197"/>
      <c r="L326" s="202"/>
      <c r="M326" s="203"/>
      <c r="N326" s="204"/>
      <c r="O326" s="204"/>
      <c r="P326" s="204"/>
      <c r="Q326" s="204"/>
      <c r="R326" s="204"/>
      <c r="S326" s="204"/>
      <c r="T326" s="205"/>
      <c r="AT326" s="206" t="s">
        <v>136</v>
      </c>
      <c r="AU326" s="206" t="s">
        <v>83</v>
      </c>
      <c r="AV326" s="12" t="s">
        <v>85</v>
      </c>
      <c r="AW326" s="12" t="s">
        <v>31</v>
      </c>
      <c r="AX326" s="12" t="s">
        <v>75</v>
      </c>
      <c r="AY326" s="206" t="s">
        <v>126</v>
      </c>
    </row>
    <row r="327" spans="1:65" s="13" customFormat="1" ht="11.25">
      <c r="B327" s="207"/>
      <c r="C327" s="208"/>
      <c r="D327" s="191" t="s">
        <v>136</v>
      </c>
      <c r="E327" s="209" t="s">
        <v>1</v>
      </c>
      <c r="F327" s="210" t="s">
        <v>138</v>
      </c>
      <c r="G327" s="208"/>
      <c r="H327" s="211">
        <v>12</v>
      </c>
      <c r="I327" s="212"/>
      <c r="J327" s="208"/>
      <c r="K327" s="208"/>
      <c r="L327" s="213"/>
      <c r="M327" s="214"/>
      <c r="N327" s="215"/>
      <c r="O327" s="215"/>
      <c r="P327" s="215"/>
      <c r="Q327" s="215"/>
      <c r="R327" s="215"/>
      <c r="S327" s="215"/>
      <c r="T327" s="216"/>
      <c r="AT327" s="217" t="s">
        <v>136</v>
      </c>
      <c r="AU327" s="217" t="s">
        <v>83</v>
      </c>
      <c r="AV327" s="13" t="s">
        <v>133</v>
      </c>
      <c r="AW327" s="13" t="s">
        <v>31</v>
      </c>
      <c r="AX327" s="13" t="s">
        <v>83</v>
      </c>
      <c r="AY327" s="217" t="s">
        <v>126</v>
      </c>
    </row>
    <row r="328" spans="1:65" s="2" customFormat="1" ht="24.2" customHeight="1">
      <c r="A328" s="33"/>
      <c r="B328" s="34"/>
      <c r="C328" s="177" t="s">
        <v>311</v>
      </c>
      <c r="D328" s="177" t="s">
        <v>127</v>
      </c>
      <c r="E328" s="178" t="s">
        <v>312</v>
      </c>
      <c r="F328" s="179" t="s">
        <v>313</v>
      </c>
      <c r="G328" s="180" t="s">
        <v>142</v>
      </c>
      <c r="H328" s="181">
        <v>1</v>
      </c>
      <c r="I328" s="182"/>
      <c r="J328" s="183">
        <f>ROUND(I328*H328,2)</f>
        <v>0</v>
      </c>
      <c r="K328" s="179" t="s">
        <v>131</v>
      </c>
      <c r="L328" s="184"/>
      <c r="M328" s="185" t="s">
        <v>1</v>
      </c>
      <c r="N328" s="186" t="s">
        <v>40</v>
      </c>
      <c r="O328" s="70"/>
      <c r="P328" s="187">
        <f>O328*H328</f>
        <v>0</v>
      </c>
      <c r="Q328" s="187">
        <v>1.4</v>
      </c>
      <c r="R328" s="187">
        <f>Q328*H328</f>
        <v>1.4</v>
      </c>
      <c r="S328" s="187">
        <v>0</v>
      </c>
      <c r="T328" s="188">
        <f>S328*H328</f>
        <v>0</v>
      </c>
      <c r="U328" s="33"/>
      <c r="V328" s="33"/>
      <c r="W328" s="33"/>
      <c r="X328" s="33"/>
      <c r="Y328" s="33"/>
      <c r="Z328" s="33"/>
      <c r="AA328" s="33"/>
      <c r="AB328" s="33"/>
      <c r="AC328" s="33"/>
      <c r="AD328" s="33"/>
      <c r="AE328" s="33"/>
      <c r="AR328" s="189" t="s">
        <v>132</v>
      </c>
      <c r="AT328" s="189" t="s">
        <v>127</v>
      </c>
      <c r="AU328" s="189" t="s">
        <v>83</v>
      </c>
      <c r="AY328" s="16" t="s">
        <v>126</v>
      </c>
      <c r="BE328" s="190">
        <f>IF(N328="základní",J328,0)</f>
        <v>0</v>
      </c>
      <c r="BF328" s="190">
        <f>IF(N328="snížená",J328,0)</f>
        <v>0</v>
      </c>
      <c r="BG328" s="190">
        <f>IF(N328="zákl. přenesená",J328,0)</f>
        <v>0</v>
      </c>
      <c r="BH328" s="190">
        <f>IF(N328="sníž. přenesená",J328,0)</f>
        <v>0</v>
      </c>
      <c r="BI328" s="190">
        <f>IF(N328="nulová",J328,0)</f>
        <v>0</v>
      </c>
      <c r="BJ328" s="16" t="s">
        <v>83</v>
      </c>
      <c r="BK328" s="190">
        <f>ROUND(I328*H328,2)</f>
        <v>0</v>
      </c>
      <c r="BL328" s="16" t="s">
        <v>133</v>
      </c>
      <c r="BM328" s="189" t="s">
        <v>314</v>
      </c>
    </row>
    <row r="329" spans="1:65" s="2" customFormat="1" ht="11.25">
      <c r="A329" s="33"/>
      <c r="B329" s="34"/>
      <c r="C329" s="35"/>
      <c r="D329" s="191" t="s">
        <v>135</v>
      </c>
      <c r="E329" s="35"/>
      <c r="F329" s="192" t="s">
        <v>313</v>
      </c>
      <c r="G329" s="35"/>
      <c r="H329" s="35"/>
      <c r="I329" s="193"/>
      <c r="J329" s="35"/>
      <c r="K329" s="35"/>
      <c r="L329" s="38"/>
      <c r="M329" s="194"/>
      <c r="N329" s="195"/>
      <c r="O329" s="70"/>
      <c r="P329" s="70"/>
      <c r="Q329" s="70"/>
      <c r="R329" s="70"/>
      <c r="S329" s="70"/>
      <c r="T329" s="71"/>
      <c r="U329" s="33"/>
      <c r="V329" s="33"/>
      <c r="W329" s="33"/>
      <c r="X329" s="33"/>
      <c r="Y329" s="33"/>
      <c r="Z329" s="33"/>
      <c r="AA329" s="33"/>
      <c r="AB329" s="33"/>
      <c r="AC329" s="33"/>
      <c r="AD329" s="33"/>
      <c r="AE329" s="33"/>
      <c r="AT329" s="16" t="s">
        <v>135</v>
      </c>
      <c r="AU329" s="16" t="s">
        <v>83</v>
      </c>
    </row>
    <row r="330" spans="1:65" s="14" customFormat="1" ht="11.25">
      <c r="B330" s="218"/>
      <c r="C330" s="219"/>
      <c r="D330" s="191" t="s">
        <v>136</v>
      </c>
      <c r="E330" s="220" t="s">
        <v>1</v>
      </c>
      <c r="F330" s="221" t="s">
        <v>315</v>
      </c>
      <c r="G330" s="219"/>
      <c r="H330" s="220" t="s">
        <v>1</v>
      </c>
      <c r="I330" s="222"/>
      <c r="J330" s="219"/>
      <c r="K330" s="219"/>
      <c r="L330" s="223"/>
      <c r="M330" s="224"/>
      <c r="N330" s="225"/>
      <c r="O330" s="225"/>
      <c r="P330" s="225"/>
      <c r="Q330" s="225"/>
      <c r="R330" s="225"/>
      <c r="S330" s="225"/>
      <c r="T330" s="226"/>
      <c r="AT330" s="227" t="s">
        <v>136</v>
      </c>
      <c r="AU330" s="227" t="s">
        <v>83</v>
      </c>
      <c r="AV330" s="14" t="s">
        <v>83</v>
      </c>
      <c r="AW330" s="14" t="s">
        <v>31</v>
      </c>
      <c r="AX330" s="14" t="s">
        <v>75</v>
      </c>
      <c r="AY330" s="227" t="s">
        <v>126</v>
      </c>
    </row>
    <row r="331" spans="1:65" s="12" customFormat="1" ht="11.25">
      <c r="B331" s="196"/>
      <c r="C331" s="197"/>
      <c r="D331" s="191" t="s">
        <v>136</v>
      </c>
      <c r="E331" s="198" t="s">
        <v>1</v>
      </c>
      <c r="F331" s="199" t="s">
        <v>83</v>
      </c>
      <c r="G331" s="197"/>
      <c r="H331" s="200">
        <v>1</v>
      </c>
      <c r="I331" s="201"/>
      <c r="J331" s="197"/>
      <c r="K331" s="197"/>
      <c r="L331" s="202"/>
      <c r="M331" s="203"/>
      <c r="N331" s="204"/>
      <c r="O331" s="204"/>
      <c r="P331" s="204"/>
      <c r="Q331" s="204"/>
      <c r="R331" s="204"/>
      <c r="S331" s="204"/>
      <c r="T331" s="205"/>
      <c r="AT331" s="206" t="s">
        <v>136</v>
      </c>
      <c r="AU331" s="206" t="s">
        <v>83</v>
      </c>
      <c r="AV331" s="12" t="s">
        <v>85</v>
      </c>
      <c r="AW331" s="12" t="s">
        <v>31</v>
      </c>
      <c r="AX331" s="12" t="s">
        <v>75</v>
      </c>
      <c r="AY331" s="206" t="s">
        <v>126</v>
      </c>
    </row>
    <row r="332" spans="1:65" s="13" customFormat="1" ht="11.25">
      <c r="B332" s="207"/>
      <c r="C332" s="208"/>
      <c r="D332" s="191" t="s">
        <v>136</v>
      </c>
      <c r="E332" s="209" t="s">
        <v>1</v>
      </c>
      <c r="F332" s="210" t="s">
        <v>138</v>
      </c>
      <c r="G332" s="208"/>
      <c r="H332" s="211">
        <v>1</v>
      </c>
      <c r="I332" s="212"/>
      <c r="J332" s="208"/>
      <c r="K332" s="208"/>
      <c r="L332" s="213"/>
      <c r="M332" s="214"/>
      <c r="N332" s="215"/>
      <c r="O332" s="215"/>
      <c r="P332" s="215"/>
      <c r="Q332" s="215"/>
      <c r="R332" s="215"/>
      <c r="S332" s="215"/>
      <c r="T332" s="216"/>
      <c r="AT332" s="217" t="s">
        <v>136</v>
      </c>
      <c r="AU332" s="217" t="s">
        <v>83</v>
      </c>
      <c r="AV332" s="13" t="s">
        <v>133</v>
      </c>
      <c r="AW332" s="13" t="s">
        <v>31</v>
      </c>
      <c r="AX332" s="13" t="s">
        <v>83</v>
      </c>
      <c r="AY332" s="217" t="s">
        <v>126</v>
      </c>
    </row>
    <row r="333" spans="1:65" s="2" customFormat="1" ht="24.2" customHeight="1">
      <c r="A333" s="33"/>
      <c r="B333" s="34"/>
      <c r="C333" s="177" t="s">
        <v>316</v>
      </c>
      <c r="D333" s="177" t="s">
        <v>127</v>
      </c>
      <c r="E333" s="178" t="s">
        <v>317</v>
      </c>
      <c r="F333" s="179" t="s">
        <v>318</v>
      </c>
      <c r="G333" s="180" t="s">
        <v>142</v>
      </c>
      <c r="H333" s="181">
        <v>1</v>
      </c>
      <c r="I333" s="182"/>
      <c r="J333" s="183">
        <f>ROUND(I333*H333,2)</f>
        <v>0</v>
      </c>
      <c r="K333" s="179" t="s">
        <v>1</v>
      </c>
      <c r="L333" s="184"/>
      <c r="M333" s="185" t="s">
        <v>1</v>
      </c>
      <c r="N333" s="186" t="s">
        <v>40</v>
      </c>
      <c r="O333" s="70"/>
      <c r="P333" s="187">
        <f>O333*H333</f>
        <v>0</v>
      </c>
      <c r="Q333" s="187">
        <v>0.7</v>
      </c>
      <c r="R333" s="187">
        <f>Q333*H333</f>
        <v>0.7</v>
      </c>
      <c r="S333" s="187">
        <v>0</v>
      </c>
      <c r="T333" s="188">
        <f>S333*H333</f>
        <v>0</v>
      </c>
      <c r="U333" s="33"/>
      <c r="V333" s="33"/>
      <c r="W333" s="33"/>
      <c r="X333" s="33"/>
      <c r="Y333" s="33"/>
      <c r="Z333" s="33"/>
      <c r="AA333" s="33"/>
      <c r="AB333" s="33"/>
      <c r="AC333" s="33"/>
      <c r="AD333" s="33"/>
      <c r="AE333" s="33"/>
      <c r="AR333" s="189" t="s">
        <v>132</v>
      </c>
      <c r="AT333" s="189" t="s">
        <v>127</v>
      </c>
      <c r="AU333" s="189" t="s">
        <v>83</v>
      </c>
      <c r="AY333" s="16" t="s">
        <v>126</v>
      </c>
      <c r="BE333" s="190">
        <f>IF(N333="základní",J333,0)</f>
        <v>0</v>
      </c>
      <c r="BF333" s="190">
        <f>IF(N333="snížená",J333,0)</f>
        <v>0</v>
      </c>
      <c r="BG333" s="190">
        <f>IF(N333="zákl. přenesená",J333,0)</f>
        <v>0</v>
      </c>
      <c r="BH333" s="190">
        <f>IF(N333="sníž. přenesená",J333,0)</f>
        <v>0</v>
      </c>
      <c r="BI333" s="190">
        <f>IF(N333="nulová",J333,0)</f>
        <v>0</v>
      </c>
      <c r="BJ333" s="16" t="s">
        <v>83</v>
      </c>
      <c r="BK333" s="190">
        <f>ROUND(I333*H333,2)</f>
        <v>0</v>
      </c>
      <c r="BL333" s="16" t="s">
        <v>133</v>
      </c>
      <c r="BM333" s="189" t="s">
        <v>319</v>
      </c>
    </row>
    <row r="334" spans="1:65" s="2" customFormat="1" ht="11.25">
      <c r="A334" s="33"/>
      <c r="B334" s="34"/>
      <c r="C334" s="35"/>
      <c r="D334" s="191" t="s">
        <v>135</v>
      </c>
      <c r="E334" s="35"/>
      <c r="F334" s="192" t="s">
        <v>318</v>
      </c>
      <c r="G334" s="35"/>
      <c r="H334" s="35"/>
      <c r="I334" s="193"/>
      <c r="J334" s="35"/>
      <c r="K334" s="35"/>
      <c r="L334" s="38"/>
      <c r="M334" s="194"/>
      <c r="N334" s="195"/>
      <c r="O334" s="70"/>
      <c r="P334" s="70"/>
      <c r="Q334" s="70"/>
      <c r="R334" s="70"/>
      <c r="S334" s="70"/>
      <c r="T334" s="71"/>
      <c r="U334" s="33"/>
      <c r="V334" s="33"/>
      <c r="W334" s="33"/>
      <c r="X334" s="33"/>
      <c r="Y334" s="33"/>
      <c r="Z334" s="33"/>
      <c r="AA334" s="33"/>
      <c r="AB334" s="33"/>
      <c r="AC334" s="33"/>
      <c r="AD334" s="33"/>
      <c r="AE334" s="33"/>
      <c r="AT334" s="16" t="s">
        <v>135</v>
      </c>
      <c r="AU334" s="16" t="s">
        <v>83</v>
      </c>
    </row>
    <row r="335" spans="1:65" s="14" customFormat="1" ht="11.25">
      <c r="B335" s="218"/>
      <c r="C335" s="219"/>
      <c r="D335" s="191" t="s">
        <v>136</v>
      </c>
      <c r="E335" s="220" t="s">
        <v>1</v>
      </c>
      <c r="F335" s="221" t="s">
        <v>320</v>
      </c>
      <c r="G335" s="219"/>
      <c r="H335" s="220" t="s">
        <v>1</v>
      </c>
      <c r="I335" s="222"/>
      <c r="J335" s="219"/>
      <c r="K335" s="219"/>
      <c r="L335" s="223"/>
      <c r="M335" s="224"/>
      <c r="N335" s="225"/>
      <c r="O335" s="225"/>
      <c r="P335" s="225"/>
      <c r="Q335" s="225"/>
      <c r="R335" s="225"/>
      <c r="S335" s="225"/>
      <c r="T335" s="226"/>
      <c r="AT335" s="227" t="s">
        <v>136</v>
      </c>
      <c r="AU335" s="227" t="s">
        <v>83</v>
      </c>
      <c r="AV335" s="14" t="s">
        <v>83</v>
      </c>
      <c r="AW335" s="14" t="s">
        <v>31</v>
      </c>
      <c r="AX335" s="14" t="s">
        <v>75</v>
      </c>
      <c r="AY335" s="227" t="s">
        <v>126</v>
      </c>
    </row>
    <row r="336" spans="1:65" s="12" customFormat="1" ht="11.25">
      <c r="B336" s="196"/>
      <c r="C336" s="197"/>
      <c r="D336" s="191" t="s">
        <v>136</v>
      </c>
      <c r="E336" s="198" t="s">
        <v>1</v>
      </c>
      <c r="F336" s="199" t="s">
        <v>83</v>
      </c>
      <c r="G336" s="197"/>
      <c r="H336" s="200">
        <v>1</v>
      </c>
      <c r="I336" s="201"/>
      <c r="J336" s="197"/>
      <c r="K336" s="197"/>
      <c r="L336" s="202"/>
      <c r="M336" s="203"/>
      <c r="N336" s="204"/>
      <c r="O336" s="204"/>
      <c r="P336" s="204"/>
      <c r="Q336" s="204"/>
      <c r="R336" s="204"/>
      <c r="S336" s="204"/>
      <c r="T336" s="205"/>
      <c r="AT336" s="206" t="s">
        <v>136</v>
      </c>
      <c r="AU336" s="206" t="s">
        <v>83</v>
      </c>
      <c r="AV336" s="12" t="s">
        <v>85</v>
      </c>
      <c r="AW336" s="12" t="s">
        <v>31</v>
      </c>
      <c r="AX336" s="12" t="s">
        <v>75</v>
      </c>
      <c r="AY336" s="206" t="s">
        <v>126</v>
      </c>
    </row>
    <row r="337" spans="1:65" s="13" customFormat="1" ht="11.25">
      <c r="B337" s="207"/>
      <c r="C337" s="208"/>
      <c r="D337" s="191" t="s">
        <v>136</v>
      </c>
      <c r="E337" s="209" t="s">
        <v>1</v>
      </c>
      <c r="F337" s="210" t="s">
        <v>138</v>
      </c>
      <c r="G337" s="208"/>
      <c r="H337" s="211">
        <v>1</v>
      </c>
      <c r="I337" s="212"/>
      <c r="J337" s="208"/>
      <c r="K337" s="208"/>
      <c r="L337" s="213"/>
      <c r="M337" s="214"/>
      <c r="N337" s="215"/>
      <c r="O337" s="215"/>
      <c r="P337" s="215"/>
      <c r="Q337" s="215"/>
      <c r="R337" s="215"/>
      <c r="S337" s="215"/>
      <c r="T337" s="216"/>
      <c r="AT337" s="217" t="s">
        <v>136</v>
      </c>
      <c r="AU337" s="217" t="s">
        <v>83</v>
      </c>
      <c r="AV337" s="13" t="s">
        <v>133</v>
      </c>
      <c r="AW337" s="13" t="s">
        <v>31</v>
      </c>
      <c r="AX337" s="13" t="s">
        <v>83</v>
      </c>
      <c r="AY337" s="217" t="s">
        <v>126</v>
      </c>
    </row>
    <row r="338" spans="1:65" s="2" customFormat="1" ht="16.5" customHeight="1">
      <c r="A338" s="33"/>
      <c r="B338" s="34"/>
      <c r="C338" s="177" t="s">
        <v>321</v>
      </c>
      <c r="D338" s="177" t="s">
        <v>127</v>
      </c>
      <c r="E338" s="178" t="s">
        <v>322</v>
      </c>
      <c r="F338" s="179" t="s">
        <v>323</v>
      </c>
      <c r="G338" s="180" t="s">
        <v>142</v>
      </c>
      <c r="H338" s="181">
        <v>83</v>
      </c>
      <c r="I338" s="182"/>
      <c r="J338" s="183">
        <f>ROUND(I338*H338,2)</f>
        <v>0</v>
      </c>
      <c r="K338" s="179" t="s">
        <v>131</v>
      </c>
      <c r="L338" s="184"/>
      <c r="M338" s="185" t="s">
        <v>1</v>
      </c>
      <c r="N338" s="186" t="s">
        <v>40</v>
      </c>
      <c r="O338" s="70"/>
      <c r="P338" s="187">
        <f>O338*H338</f>
        <v>0</v>
      </c>
      <c r="Q338" s="187">
        <v>0.33100000000000002</v>
      </c>
      <c r="R338" s="187">
        <f>Q338*H338</f>
        <v>27.473000000000003</v>
      </c>
      <c r="S338" s="187">
        <v>0</v>
      </c>
      <c r="T338" s="188">
        <f>S338*H338</f>
        <v>0</v>
      </c>
      <c r="U338" s="33"/>
      <c r="V338" s="33"/>
      <c r="W338" s="33"/>
      <c r="X338" s="33"/>
      <c r="Y338" s="33"/>
      <c r="Z338" s="33"/>
      <c r="AA338" s="33"/>
      <c r="AB338" s="33"/>
      <c r="AC338" s="33"/>
      <c r="AD338" s="33"/>
      <c r="AE338" s="33"/>
      <c r="AR338" s="189" t="s">
        <v>132</v>
      </c>
      <c r="AT338" s="189" t="s">
        <v>127</v>
      </c>
      <c r="AU338" s="189" t="s">
        <v>83</v>
      </c>
      <c r="AY338" s="16" t="s">
        <v>126</v>
      </c>
      <c r="BE338" s="190">
        <f>IF(N338="základní",J338,0)</f>
        <v>0</v>
      </c>
      <c r="BF338" s="190">
        <f>IF(N338="snížená",J338,0)</f>
        <v>0</v>
      </c>
      <c r="BG338" s="190">
        <f>IF(N338="zákl. přenesená",J338,0)</f>
        <v>0</v>
      </c>
      <c r="BH338" s="190">
        <f>IF(N338="sníž. přenesená",J338,0)</f>
        <v>0</v>
      </c>
      <c r="BI338" s="190">
        <f>IF(N338="nulová",J338,0)</f>
        <v>0</v>
      </c>
      <c r="BJ338" s="16" t="s">
        <v>83</v>
      </c>
      <c r="BK338" s="190">
        <f>ROUND(I338*H338,2)</f>
        <v>0</v>
      </c>
      <c r="BL338" s="16" t="s">
        <v>133</v>
      </c>
      <c r="BM338" s="189" t="s">
        <v>324</v>
      </c>
    </row>
    <row r="339" spans="1:65" s="2" customFormat="1" ht="11.25">
      <c r="A339" s="33"/>
      <c r="B339" s="34"/>
      <c r="C339" s="35"/>
      <c r="D339" s="191" t="s">
        <v>135</v>
      </c>
      <c r="E339" s="35"/>
      <c r="F339" s="192" t="s">
        <v>323</v>
      </c>
      <c r="G339" s="35"/>
      <c r="H339" s="35"/>
      <c r="I339" s="193"/>
      <c r="J339" s="35"/>
      <c r="K339" s="35"/>
      <c r="L339" s="38"/>
      <c r="M339" s="194"/>
      <c r="N339" s="195"/>
      <c r="O339" s="70"/>
      <c r="P339" s="70"/>
      <c r="Q339" s="70"/>
      <c r="R339" s="70"/>
      <c r="S339" s="70"/>
      <c r="T339" s="71"/>
      <c r="U339" s="33"/>
      <c r="V339" s="33"/>
      <c r="W339" s="33"/>
      <c r="X339" s="33"/>
      <c r="Y339" s="33"/>
      <c r="Z339" s="33"/>
      <c r="AA339" s="33"/>
      <c r="AB339" s="33"/>
      <c r="AC339" s="33"/>
      <c r="AD339" s="33"/>
      <c r="AE339" s="33"/>
      <c r="AT339" s="16" t="s">
        <v>135</v>
      </c>
      <c r="AU339" s="16" t="s">
        <v>83</v>
      </c>
    </row>
    <row r="340" spans="1:65" s="14" customFormat="1" ht="11.25">
      <c r="B340" s="218"/>
      <c r="C340" s="219"/>
      <c r="D340" s="191" t="s">
        <v>136</v>
      </c>
      <c r="E340" s="220" t="s">
        <v>1</v>
      </c>
      <c r="F340" s="221" t="s">
        <v>325</v>
      </c>
      <c r="G340" s="219"/>
      <c r="H340" s="220" t="s">
        <v>1</v>
      </c>
      <c r="I340" s="222"/>
      <c r="J340" s="219"/>
      <c r="K340" s="219"/>
      <c r="L340" s="223"/>
      <c r="M340" s="224"/>
      <c r="N340" s="225"/>
      <c r="O340" s="225"/>
      <c r="P340" s="225"/>
      <c r="Q340" s="225"/>
      <c r="R340" s="225"/>
      <c r="S340" s="225"/>
      <c r="T340" s="226"/>
      <c r="AT340" s="227" t="s">
        <v>136</v>
      </c>
      <c r="AU340" s="227" t="s">
        <v>83</v>
      </c>
      <c r="AV340" s="14" t="s">
        <v>83</v>
      </c>
      <c r="AW340" s="14" t="s">
        <v>31</v>
      </c>
      <c r="AX340" s="14" t="s">
        <v>75</v>
      </c>
      <c r="AY340" s="227" t="s">
        <v>126</v>
      </c>
    </row>
    <row r="341" spans="1:65" s="12" customFormat="1" ht="11.25">
      <c r="B341" s="196"/>
      <c r="C341" s="197"/>
      <c r="D341" s="191" t="s">
        <v>136</v>
      </c>
      <c r="E341" s="198" t="s">
        <v>1</v>
      </c>
      <c r="F341" s="199" t="s">
        <v>326</v>
      </c>
      <c r="G341" s="197"/>
      <c r="H341" s="200">
        <v>83</v>
      </c>
      <c r="I341" s="201"/>
      <c r="J341" s="197"/>
      <c r="K341" s="197"/>
      <c r="L341" s="202"/>
      <c r="M341" s="203"/>
      <c r="N341" s="204"/>
      <c r="O341" s="204"/>
      <c r="P341" s="204"/>
      <c r="Q341" s="204"/>
      <c r="R341" s="204"/>
      <c r="S341" s="204"/>
      <c r="T341" s="205"/>
      <c r="AT341" s="206" t="s">
        <v>136</v>
      </c>
      <c r="AU341" s="206" t="s">
        <v>83</v>
      </c>
      <c r="AV341" s="12" t="s">
        <v>85</v>
      </c>
      <c r="AW341" s="12" t="s">
        <v>31</v>
      </c>
      <c r="AX341" s="12" t="s">
        <v>75</v>
      </c>
      <c r="AY341" s="206" t="s">
        <v>126</v>
      </c>
    </row>
    <row r="342" spans="1:65" s="13" customFormat="1" ht="11.25">
      <c r="B342" s="207"/>
      <c r="C342" s="208"/>
      <c r="D342" s="191" t="s">
        <v>136</v>
      </c>
      <c r="E342" s="209" t="s">
        <v>1</v>
      </c>
      <c r="F342" s="210" t="s">
        <v>138</v>
      </c>
      <c r="G342" s="208"/>
      <c r="H342" s="211">
        <v>83</v>
      </c>
      <c r="I342" s="212"/>
      <c r="J342" s="208"/>
      <c r="K342" s="208"/>
      <c r="L342" s="213"/>
      <c r="M342" s="214"/>
      <c r="N342" s="215"/>
      <c r="O342" s="215"/>
      <c r="P342" s="215"/>
      <c r="Q342" s="215"/>
      <c r="R342" s="215"/>
      <c r="S342" s="215"/>
      <c r="T342" s="216"/>
      <c r="AT342" s="217" t="s">
        <v>136</v>
      </c>
      <c r="AU342" s="217" t="s">
        <v>83</v>
      </c>
      <c r="AV342" s="13" t="s">
        <v>133</v>
      </c>
      <c r="AW342" s="13" t="s">
        <v>31</v>
      </c>
      <c r="AX342" s="13" t="s">
        <v>83</v>
      </c>
      <c r="AY342" s="217" t="s">
        <v>126</v>
      </c>
    </row>
    <row r="343" spans="1:65" s="2" customFormat="1" ht="16.5" customHeight="1">
      <c r="A343" s="33"/>
      <c r="B343" s="34"/>
      <c r="C343" s="177" t="s">
        <v>327</v>
      </c>
      <c r="D343" s="177" t="s">
        <v>127</v>
      </c>
      <c r="E343" s="178" t="s">
        <v>328</v>
      </c>
      <c r="F343" s="179" t="s">
        <v>329</v>
      </c>
      <c r="G343" s="180" t="s">
        <v>142</v>
      </c>
      <c r="H343" s="181">
        <v>143</v>
      </c>
      <c r="I343" s="182"/>
      <c r="J343" s="183">
        <f>ROUND(I343*H343,2)</f>
        <v>0</v>
      </c>
      <c r="K343" s="179" t="s">
        <v>131</v>
      </c>
      <c r="L343" s="184"/>
      <c r="M343" s="185" t="s">
        <v>1</v>
      </c>
      <c r="N343" s="186" t="s">
        <v>40</v>
      </c>
      <c r="O343" s="70"/>
      <c r="P343" s="187">
        <f>O343*H343</f>
        <v>0</v>
      </c>
      <c r="Q343" s="187">
        <v>4.7E-2</v>
      </c>
      <c r="R343" s="187">
        <f>Q343*H343</f>
        <v>6.7210000000000001</v>
      </c>
      <c r="S343" s="187">
        <v>0</v>
      </c>
      <c r="T343" s="188">
        <f>S343*H343</f>
        <v>0</v>
      </c>
      <c r="U343" s="33"/>
      <c r="V343" s="33"/>
      <c r="W343" s="33"/>
      <c r="X343" s="33"/>
      <c r="Y343" s="33"/>
      <c r="Z343" s="33"/>
      <c r="AA343" s="33"/>
      <c r="AB343" s="33"/>
      <c r="AC343" s="33"/>
      <c r="AD343" s="33"/>
      <c r="AE343" s="33"/>
      <c r="AR343" s="189" t="s">
        <v>132</v>
      </c>
      <c r="AT343" s="189" t="s">
        <v>127</v>
      </c>
      <c r="AU343" s="189" t="s">
        <v>83</v>
      </c>
      <c r="AY343" s="16" t="s">
        <v>126</v>
      </c>
      <c r="BE343" s="190">
        <f>IF(N343="základní",J343,0)</f>
        <v>0</v>
      </c>
      <c r="BF343" s="190">
        <f>IF(N343="snížená",J343,0)</f>
        <v>0</v>
      </c>
      <c r="BG343" s="190">
        <f>IF(N343="zákl. přenesená",J343,0)</f>
        <v>0</v>
      </c>
      <c r="BH343" s="190">
        <f>IF(N343="sníž. přenesená",J343,0)</f>
        <v>0</v>
      </c>
      <c r="BI343" s="190">
        <f>IF(N343="nulová",J343,0)</f>
        <v>0</v>
      </c>
      <c r="BJ343" s="16" t="s">
        <v>83</v>
      </c>
      <c r="BK343" s="190">
        <f>ROUND(I343*H343,2)</f>
        <v>0</v>
      </c>
      <c r="BL343" s="16" t="s">
        <v>133</v>
      </c>
      <c r="BM343" s="189" t="s">
        <v>330</v>
      </c>
    </row>
    <row r="344" spans="1:65" s="2" customFormat="1" ht="11.25">
      <c r="A344" s="33"/>
      <c r="B344" s="34"/>
      <c r="C344" s="35"/>
      <c r="D344" s="191" t="s">
        <v>135</v>
      </c>
      <c r="E344" s="35"/>
      <c r="F344" s="192" t="s">
        <v>329</v>
      </c>
      <c r="G344" s="35"/>
      <c r="H344" s="35"/>
      <c r="I344" s="193"/>
      <c r="J344" s="35"/>
      <c r="K344" s="35"/>
      <c r="L344" s="38"/>
      <c r="M344" s="194"/>
      <c r="N344" s="195"/>
      <c r="O344" s="70"/>
      <c r="P344" s="70"/>
      <c r="Q344" s="70"/>
      <c r="R344" s="70"/>
      <c r="S344" s="70"/>
      <c r="T344" s="71"/>
      <c r="U344" s="33"/>
      <c r="V344" s="33"/>
      <c r="W344" s="33"/>
      <c r="X344" s="33"/>
      <c r="Y344" s="33"/>
      <c r="Z344" s="33"/>
      <c r="AA344" s="33"/>
      <c r="AB344" s="33"/>
      <c r="AC344" s="33"/>
      <c r="AD344" s="33"/>
      <c r="AE344" s="33"/>
      <c r="AT344" s="16" t="s">
        <v>135</v>
      </c>
      <c r="AU344" s="16" t="s">
        <v>83</v>
      </c>
    </row>
    <row r="345" spans="1:65" s="14" customFormat="1" ht="11.25">
      <c r="B345" s="218"/>
      <c r="C345" s="219"/>
      <c r="D345" s="191" t="s">
        <v>136</v>
      </c>
      <c r="E345" s="220" t="s">
        <v>1</v>
      </c>
      <c r="F345" s="221" t="s">
        <v>331</v>
      </c>
      <c r="G345" s="219"/>
      <c r="H345" s="220" t="s">
        <v>1</v>
      </c>
      <c r="I345" s="222"/>
      <c r="J345" s="219"/>
      <c r="K345" s="219"/>
      <c r="L345" s="223"/>
      <c r="M345" s="224"/>
      <c r="N345" s="225"/>
      <c r="O345" s="225"/>
      <c r="P345" s="225"/>
      <c r="Q345" s="225"/>
      <c r="R345" s="225"/>
      <c r="S345" s="225"/>
      <c r="T345" s="226"/>
      <c r="AT345" s="227" t="s">
        <v>136</v>
      </c>
      <c r="AU345" s="227" t="s">
        <v>83</v>
      </c>
      <c r="AV345" s="14" t="s">
        <v>83</v>
      </c>
      <c r="AW345" s="14" t="s">
        <v>31</v>
      </c>
      <c r="AX345" s="14" t="s">
        <v>75</v>
      </c>
      <c r="AY345" s="227" t="s">
        <v>126</v>
      </c>
    </row>
    <row r="346" spans="1:65" s="12" customFormat="1" ht="11.25">
      <c r="B346" s="196"/>
      <c r="C346" s="197"/>
      <c r="D346" s="191" t="s">
        <v>136</v>
      </c>
      <c r="E346" s="198" t="s">
        <v>1</v>
      </c>
      <c r="F346" s="199" t="s">
        <v>332</v>
      </c>
      <c r="G346" s="197"/>
      <c r="H346" s="200">
        <v>60</v>
      </c>
      <c r="I346" s="201"/>
      <c r="J346" s="197"/>
      <c r="K346" s="197"/>
      <c r="L346" s="202"/>
      <c r="M346" s="203"/>
      <c r="N346" s="204"/>
      <c r="O346" s="204"/>
      <c r="P346" s="204"/>
      <c r="Q346" s="204"/>
      <c r="R346" s="204"/>
      <c r="S346" s="204"/>
      <c r="T346" s="205"/>
      <c r="AT346" s="206" t="s">
        <v>136</v>
      </c>
      <c r="AU346" s="206" t="s">
        <v>83</v>
      </c>
      <c r="AV346" s="12" t="s">
        <v>85</v>
      </c>
      <c r="AW346" s="12" t="s">
        <v>31</v>
      </c>
      <c r="AX346" s="12" t="s">
        <v>75</v>
      </c>
      <c r="AY346" s="206" t="s">
        <v>126</v>
      </c>
    </row>
    <row r="347" spans="1:65" s="14" customFormat="1" ht="11.25">
      <c r="B347" s="218"/>
      <c r="C347" s="219"/>
      <c r="D347" s="191" t="s">
        <v>136</v>
      </c>
      <c r="E347" s="220" t="s">
        <v>1</v>
      </c>
      <c r="F347" s="221" t="s">
        <v>325</v>
      </c>
      <c r="G347" s="219"/>
      <c r="H347" s="220" t="s">
        <v>1</v>
      </c>
      <c r="I347" s="222"/>
      <c r="J347" s="219"/>
      <c r="K347" s="219"/>
      <c r="L347" s="223"/>
      <c r="M347" s="224"/>
      <c r="N347" s="225"/>
      <c r="O347" s="225"/>
      <c r="P347" s="225"/>
      <c r="Q347" s="225"/>
      <c r="R347" s="225"/>
      <c r="S347" s="225"/>
      <c r="T347" s="226"/>
      <c r="AT347" s="227" t="s">
        <v>136</v>
      </c>
      <c r="AU347" s="227" t="s">
        <v>83</v>
      </c>
      <c r="AV347" s="14" t="s">
        <v>83</v>
      </c>
      <c r="AW347" s="14" t="s">
        <v>31</v>
      </c>
      <c r="AX347" s="14" t="s">
        <v>75</v>
      </c>
      <c r="AY347" s="227" t="s">
        <v>126</v>
      </c>
    </row>
    <row r="348" spans="1:65" s="12" customFormat="1" ht="11.25">
      <c r="B348" s="196"/>
      <c r="C348" s="197"/>
      <c r="D348" s="191" t="s">
        <v>136</v>
      </c>
      <c r="E348" s="198" t="s">
        <v>1</v>
      </c>
      <c r="F348" s="199" t="s">
        <v>326</v>
      </c>
      <c r="G348" s="197"/>
      <c r="H348" s="200">
        <v>83</v>
      </c>
      <c r="I348" s="201"/>
      <c r="J348" s="197"/>
      <c r="K348" s="197"/>
      <c r="L348" s="202"/>
      <c r="M348" s="203"/>
      <c r="N348" s="204"/>
      <c r="O348" s="204"/>
      <c r="P348" s="204"/>
      <c r="Q348" s="204"/>
      <c r="R348" s="204"/>
      <c r="S348" s="204"/>
      <c r="T348" s="205"/>
      <c r="AT348" s="206" t="s">
        <v>136</v>
      </c>
      <c r="AU348" s="206" t="s">
        <v>83</v>
      </c>
      <c r="AV348" s="12" t="s">
        <v>85</v>
      </c>
      <c r="AW348" s="12" t="s">
        <v>31</v>
      </c>
      <c r="AX348" s="12" t="s">
        <v>75</v>
      </c>
      <c r="AY348" s="206" t="s">
        <v>126</v>
      </c>
    </row>
    <row r="349" spans="1:65" s="13" customFormat="1" ht="11.25">
      <c r="B349" s="207"/>
      <c r="C349" s="208"/>
      <c r="D349" s="191" t="s">
        <v>136</v>
      </c>
      <c r="E349" s="209" t="s">
        <v>1</v>
      </c>
      <c r="F349" s="210" t="s">
        <v>138</v>
      </c>
      <c r="G349" s="208"/>
      <c r="H349" s="211">
        <v>143</v>
      </c>
      <c r="I349" s="212"/>
      <c r="J349" s="208"/>
      <c r="K349" s="208"/>
      <c r="L349" s="213"/>
      <c r="M349" s="214"/>
      <c r="N349" s="215"/>
      <c r="O349" s="215"/>
      <c r="P349" s="215"/>
      <c r="Q349" s="215"/>
      <c r="R349" s="215"/>
      <c r="S349" s="215"/>
      <c r="T349" s="216"/>
      <c r="AT349" s="217" t="s">
        <v>136</v>
      </c>
      <c r="AU349" s="217" t="s">
        <v>83</v>
      </c>
      <c r="AV349" s="13" t="s">
        <v>133</v>
      </c>
      <c r="AW349" s="13" t="s">
        <v>31</v>
      </c>
      <c r="AX349" s="13" t="s">
        <v>83</v>
      </c>
      <c r="AY349" s="217" t="s">
        <v>126</v>
      </c>
    </row>
    <row r="350" spans="1:65" s="2" customFormat="1" ht="16.5" customHeight="1">
      <c r="A350" s="33"/>
      <c r="B350" s="34"/>
      <c r="C350" s="177" t="s">
        <v>333</v>
      </c>
      <c r="D350" s="177" t="s">
        <v>127</v>
      </c>
      <c r="E350" s="178" t="s">
        <v>334</v>
      </c>
      <c r="F350" s="179" t="s">
        <v>335</v>
      </c>
      <c r="G350" s="180" t="s">
        <v>142</v>
      </c>
      <c r="H350" s="181">
        <v>143</v>
      </c>
      <c r="I350" s="182"/>
      <c r="J350" s="183">
        <f>ROUND(I350*H350,2)</f>
        <v>0</v>
      </c>
      <c r="K350" s="179" t="s">
        <v>131</v>
      </c>
      <c r="L350" s="184"/>
      <c r="M350" s="185" t="s">
        <v>1</v>
      </c>
      <c r="N350" s="186" t="s">
        <v>40</v>
      </c>
      <c r="O350" s="70"/>
      <c r="P350" s="187">
        <f>O350*H350</f>
        <v>0</v>
      </c>
      <c r="Q350" s="187">
        <v>0.14899999999999999</v>
      </c>
      <c r="R350" s="187">
        <f>Q350*H350</f>
        <v>21.306999999999999</v>
      </c>
      <c r="S350" s="187">
        <v>0</v>
      </c>
      <c r="T350" s="188">
        <f>S350*H350</f>
        <v>0</v>
      </c>
      <c r="U350" s="33"/>
      <c r="V350" s="33"/>
      <c r="W350" s="33"/>
      <c r="X350" s="33"/>
      <c r="Y350" s="33"/>
      <c r="Z350" s="33"/>
      <c r="AA350" s="33"/>
      <c r="AB350" s="33"/>
      <c r="AC350" s="33"/>
      <c r="AD350" s="33"/>
      <c r="AE350" s="33"/>
      <c r="AR350" s="189" t="s">
        <v>132</v>
      </c>
      <c r="AT350" s="189" t="s">
        <v>127</v>
      </c>
      <c r="AU350" s="189" t="s">
        <v>83</v>
      </c>
      <c r="AY350" s="16" t="s">
        <v>126</v>
      </c>
      <c r="BE350" s="190">
        <f>IF(N350="základní",J350,0)</f>
        <v>0</v>
      </c>
      <c r="BF350" s="190">
        <f>IF(N350="snížená",J350,0)</f>
        <v>0</v>
      </c>
      <c r="BG350" s="190">
        <f>IF(N350="zákl. přenesená",J350,0)</f>
        <v>0</v>
      </c>
      <c r="BH350" s="190">
        <f>IF(N350="sníž. přenesená",J350,0)</f>
        <v>0</v>
      </c>
      <c r="BI350" s="190">
        <f>IF(N350="nulová",J350,0)</f>
        <v>0</v>
      </c>
      <c r="BJ350" s="16" t="s">
        <v>83</v>
      </c>
      <c r="BK350" s="190">
        <f>ROUND(I350*H350,2)</f>
        <v>0</v>
      </c>
      <c r="BL350" s="16" t="s">
        <v>133</v>
      </c>
      <c r="BM350" s="189" t="s">
        <v>336</v>
      </c>
    </row>
    <row r="351" spans="1:65" s="2" customFormat="1" ht="11.25">
      <c r="A351" s="33"/>
      <c r="B351" s="34"/>
      <c r="C351" s="35"/>
      <c r="D351" s="191" t="s">
        <v>135</v>
      </c>
      <c r="E351" s="35"/>
      <c r="F351" s="192" t="s">
        <v>335</v>
      </c>
      <c r="G351" s="35"/>
      <c r="H351" s="35"/>
      <c r="I351" s="193"/>
      <c r="J351" s="35"/>
      <c r="K351" s="35"/>
      <c r="L351" s="38"/>
      <c r="M351" s="194"/>
      <c r="N351" s="195"/>
      <c r="O351" s="70"/>
      <c r="P351" s="70"/>
      <c r="Q351" s="70"/>
      <c r="R351" s="70"/>
      <c r="S351" s="70"/>
      <c r="T351" s="71"/>
      <c r="U351" s="33"/>
      <c r="V351" s="33"/>
      <c r="W351" s="33"/>
      <c r="X351" s="33"/>
      <c r="Y351" s="33"/>
      <c r="Z351" s="33"/>
      <c r="AA351" s="33"/>
      <c r="AB351" s="33"/>
      <c r="AC351" s="33"/>
      <c r="AD351" s="33"/>
      <c r="AE351" s="33"/>
      <c r="AT351" s="16" t="s">
        <v>135</v>
      </c>
      <c r="AU351" s="16" t="s">
        <v>83</v>
      </c>
    </row>
    <row r="352" spans="1:65" s="14" customFormat="1" ht="11.25">
      <c r="B352" s="218"/>
      <c r="C352" s="219"/>
      <c r="D352" s="191" t="s">
        <v>136</v>
      </c>
      <c r="E352" s="220" t="s">
        <v>1</v>
      </c>
      <c r="F352" s="221" t="s">
        <v>337</v>
      </c>
      <c r="G352" s="219"/>
      <c r="H352" s="220" t="s">
        <v>1</v>
      </c>
      <c r="I352" s="222"/>
      <c r="J352" s="219"/>
      <c r="K352" s="219"/>
      <c r="L352" s="223"/>
      <c r="M352" s="224"/>
      <c r="N352" s="225"/>
      <c r="O352" s="225"/>
      <c r="P352" s="225"/>
      <c r="Q352" s="225"/>
      <c r="R352" s="225"/>
      <c r="S352" s="225"/>
      <c r="T352" s="226"/>
      <c r="AT352" s="227" t="s">
        <v>136</v>
      </c>
      <c r="AU352" s="227" t="s">
        <v>83</v>
      </c>
      <c r="AV352" s="14" t="s">
        <v>83</v>
      </c>
      <c r="AW352" s="14" t="s">
        <v>31</v>
      </c>
      <c r="AX352" s="14" t="s">
        <v>75</v>
      </c>
      <c r="AY352" s="227" t="s">
        <v>126</v>
      </c>
    </row>
    <row r="353" spans="1:65" s="12" customFormat="1" ht="11.25">
      <c r="B353" s="196"/>
      <c r="C353" s="197"/>
      <c r="D353" s="191" t="s">
        <v>136</v>
      </c>
      <c r="E353" s="198" t="s">
        <v>1</v>
      </c>
      <c r="F353" s="199" t="s">
        <v>332</v>
      </c>
      <c r="G353" s="197"/>
      <c r="H353" s="200">
        <v>60</v>
      </c>
      <c r="I353" s="201"/>
      <c r="J353" s="197"/>
      <c r="K353" s="197"/>
      <c r="L353" s="202"/>
      <c r="M353" s="203"/>
      <c r="N353" s="204"/>
      <c r="O353" s="204"/>
      <c r="P353" s="204"/>
      <c r="Q353" s="204"/>
      <c r="R353" s="204"/>
      <c r="S353" s="204"/>
      <c r="T353" s="205"/>
      <c r="AT353" s="206" t="s">
        <v>136</v>
      </c>
      <c r="AU353" s="206" t="s">
        <v>83</v>
      </c>
      <c r="AV353" s="12" t="s">
        <v>85</v>
      </c>
      <c r="AW353" s="12" t="s">
        <v>31</v>
      </c>
      <c r="AX353" s="12" t="s">
        <v>75</v>
      </c>
      <c r="AY353" s="206" t="s">
        <v>126</v>
      </c>
    </row>
    <row r="354" spans="1:65" s="14" customFormat="1" ht="11.25">
      <c r="B354" s="218"/>
      <c r="C354" s="219"/>
      <c r="D354" s="191" t="s">
        <v>136</v>
      </c>
      <c r="E354" s="220" t="s">
        <v>1</v>
      </c>
      <c r="F354" s="221" t="s">
        <v>325</v>
      </c>
      <c r="G354" s="219"/>
      <c r="H354" s="220" t="s">
        <v>1</v>
      </c>
      <c r="I354" s="222"/>
      <c r="J354" s="219"/>
      <c r="K354" s="219"/>
      <c r="L354" s="223"/>
      <c r="M354" s="224"/>
      <c r="N354" s="225"/>
      <c r="O354" s="225"/>
      <c r="P354" s="225"/>
      <c r="Q354" s="225"/>
      <c r="R354" s="225"/>
      <c r="S354" s="225"/>
      <c r="T354" s="226"/>
      <c r="AT354" s="227" t="s">
        <v>136</v>
      </c>
      <c r="AU354" s="227" t="s">
        <v>83</v>
      </c>
      <c r="AV354" s="14" t="s">
        <v>83</v>
      </c>
      <c r="AW354" s="14" t="s">
        <v>31</v>
      </c>
      <c r="AX354" s="14" t="s">
        <v>75</v>
      </c>
      <c r="AY354" s="227" t="s">
        <v>126</v>
      </c>
    </row>
    <row r="355" spans="1:65" s="12" customFormat="1" ht="11.25">
      <c r="B355" s="196"/>
      <c r="C355" s="197"/>
      <c r="D355" s="191" t="s">
        <v>136</v>
      </c>
      <c r="E355" s="198" t="s">
        <v>1</v>
      </c>
      <c r="F355" s="199" t="s">
        <v>326</v>
      </c>
      <c r="G355" s="197"/>
      <c r="H355" s="200">
        <v>83</v>
      </c>
      <c r="I355" s="201"/>
      <c r="J355" s="197"/>
      <c r="K355" s="197"/>
      <c r="L355" s="202"/>
      <c r="M355" s="203"/>
      <c r="N355" s="204"/>
      <c r="O355" s="204"/>
      <c r="P355" s="204"/>
      <c r="Q355" s="204"/>
      <c r="R355" s="204"/>
      <c r="S355" s="204"/>
      <c r="T355" s="205"/>
      <c r="AT355" s="206" t="s">
        <v>136</v>
      </c>
      <c r="AU355" s="206" t="s">
        <v>83</v>
      </c>
      <c r="AV355" s="12" t="s">
        <v>85</v>
      </c>
      <c r="AW355" s="12" t="s">
        <v>31</v>
      </c>
      <c r="AX355" s="12" t="s">
        <v>75</v>
      </c>
      <c r="AY355" s="206" t="s">
        <v>126</v>
      </c>
    </row>
    <row r="356" spans="1:65" s="13" customFormat="1" ht="11.25">
      <c r="B356" s="207"/>
      <c r="C356" s="208"/>
      <c r="D356" s="191" t="s">
        <v>136</v>
      </c>
      <c r="E356" s="209" t="s">
        <v>1</v>
      </c>
      <c r="F356" s="210" t="s">
        <v>138</v>
      </c>
      <c r="G356" s="208"/>
      <c r="H356" s="211">
        <v>143</v>
      </c>
      <c r="I356" s="212"/>
      <c r="J356" s="208"/>
      <c r="K356" s="208"/>
      <c r="L356" s="213"/>
      <c r="M356" s="214"/>
      <c r="N356" s="215"/>
      <c r="O356" s="215"/>
      <c r="P356" s="215"/>
      <c r="Q356" s="215"/>
      <c r="R356" s="215"/>
      <c r="S356" s="215"/>
      <c r="T356" s="216"/>
      <c r="AT356" s="217" t="s">
        <v>136</v>
      </c>
      <c r="AU356" s="217" t="s">
        <v>83</v>
      </c>
      <c r="AV356" s="13" t="s">
        <v>133</v>
      </c>
      <c r="AW356" s="13" t="s">
        <v>31</v>
      </c>
      <c r="AX356" s="13" t="s">
        <v>83</v>
      </c>
      <c r="AY356" s="217" t="s">
        <v>126</v>
      </c>
    </row>
    <row r="357" spans="1:65" s="2" customFormat="1" ht="16.5" customHeight="1">
      <c r="A357" s="33"/>
      <c r="B357" s="34"/>
      <c r="C357" s="177" t="s">
        <v>338</v>
      </c>
      <c r="D357" s="177" t="s">
        <v>127</v>
      </c>
      <c r="E357" s="178" t="s">
        <v>339</v>
      </c>
      <c r="F357" s="179" t="s">
        <v>340</v>
      </c>
      <c r="G357" s="180" t="s">
        <v>142</v>
      </c>
      <c r="H357" s="181">
        <v>145</v>
      </c>
      <c r="I357" s="182"/>
      <c r="J357" s="183">
        <f>ROUND(I357*H357,2)</f>
        <v>0</v>
      </c>
      <c r="K357" s="179" t="s">
        <v>131</v>
      </c>
      <c r="L357" s="184"/>
      <c r="M357" s="185" t="s">
        <v>1</v>
      </c>
      <c r="N357" s="186" t="s">
        <v>40</v>
      </c>
      <c r="O357" s="70"/>
      <c r="P357" s="187">
        <f>O357*H357</f>
        <v>0</v>
      </c>
      <c r="Q357" s="187">
        <v>9.9000000000000005E-2</v>
      </c>
      <c r="R357" s="187">
        <f>Q357*H357</f>
        <v>14.355</v>
      </c>
      <c r="S357" s="187">
        <v>0</v>
      </c>
      <c r="T357" s="188">
        <f>S357*H357</f>
        <v>0</v>
      </c>
      <c r="U357" s="33"/>
      <c r="V357" s="33"/>
      <c r="W357" s="33"/>
      <c r="X357" s="33"/>
      <c r="Y357" s="33"/>
      <c r="Z357" s="33"/>
      <c r="AA357" s="33"/>
      <c r="AB357" s="33"/>
      <c r="AC357" s="33"/>
      <c r="AD357" s="33"/>
      <c r="AE357" s="33"/>
      <c r="AR357" s="189" t="s">
        <v>132</v>
      </c>
      <c r="AT357" s="189" t="s">
        <v>127</v>
      </c>
      <c r="AU357" s="189" t="s">
        <v>83</v>
      </c>
      <c r="AY357" s="16" t="s">
        <v>126</v>
      </c>
      <c r="BE357" s="190">
        <f>IF(N357="základní",J357,0)</f>
        <v>0</v>
      </c>
      <c r="BF357" s="190">
        <f>IF(N357="snížená",J357,0)</f>
        <v>0</v>
      </c>
      <c r="BG357" s="190">
        <f>IF(N357="zákl. přenesená",J357,0)</f>
        <v>0</v>
      </c>
      <c r="BH357" s="190">
        <f>IF(N357="sníž. přenesená",J357,0)</f>
        <v>0</v>
      </c>
      <c r="BI357" s="190">
        <f>IF(N357="nulová",J357,0)</f>
        <v>0</v>
      </c>
      <c r="BJ357" s="16" t="s">
        <v>83</v>
      </c>
      <c r="BK357" s="190">
        <f>ROUND(I357*H357,2)</f>
        <v>0</v>
      </c>
      <c r="BL357" s="16" t="s">
        <v>133</v>
      </c>
      <c r="BM357" s="189" t="s">
        <v>341</v>
      </c>
    </row>
    <row r="358" spans="1:65" s="2" customFormat="1" ht="11.25">
      <c r="A358" s="33"/>
      <c r="B358" s="34"/>
      <c r="C358" s="35"/>
      <c r="D358" s="191" t="s">
        <v>135</v>
      </c>
      <c r="E358" s="35"/>
      <c r="F358" s="192" t="s">
        <v>340</v>
      </c>
      <c r="G358" s="35"/>
      <c r="H358" s="35"/>
      <c r="I358" s="193"/>
      <c r="J358" s="35"/>
      <c r="K358" s="35"/>
      <c r="L358" s="38"/>
      <c r="M358" s="194"/>
      <c r="N358" s="195"/>
      <c r="O358" s="70"/>
      <c r="P358" s="70"/>
      <c r="Q358" s="70"/>
      <c r="R358" s="70"/>
      <c r="S358" s="70"/>
      <c r="T358" s="71"/>
      <c r="U358" s="33"/>
      <c r="V358" s="33"/>
      <c r="W358" s="33"/>
      <c r="X358" s="33"/>
      <c r="Y358" s="33"/>
      <c r="Z358" s="33"/>
      <c r="AA358" s="33"/>
      <c r="AB358" s="33"/>
      <c r="AC358" s="33"/>
      <c r="AD358" s="33"/>
      <c r="AE358" s="33"/>
      <c r="AT358" s="16" t="s">
        <v>135</v>
      </c>
      <c r="AU358" s="16" t="s">
        <v>83</v>
      </c>
    </row>
    <row r="359" spans="1:65" s="14" customFormat="1" ht="11.25">
      <c r="B359" s="218"/>
      <c r="C359" s="219"/>
      <c r="D359" s="191" t="s">
        <v>136</v>
      </c>
      <c r="E359" s="220" t="s">
        <v>1</v>
      </c>
      <c r="F359" s="221" t="s">
        <v>337</v>
      </c>
      <c r="G359" s="219"/>
      <c r="H359" s="220" t="s">
        <v>1</v>
      </c>
      <c r="I359" s="222"/>
      <c r="J359" s="219"/>
      <c r="K359" s="219"/>
      <c r="L359" s="223"/>
      <c r="M359" s="224"/>
      <c r="N359" s="225"/>
      <c r="O359" s="225"/>
      <c r="P359" s="225"/>
      <c r="Q359" s="225"/>
      <c r="R359" s="225"/>
      <c r="S359" s="225"/>
      <c r="T359" s="226"/>
      <c r="AT359" s="227" t="s">
        <v>136</v>
      </c>
      <c r="AU359" s="227" t="s">
        <v>83</v>
      </c>
      <c r="AV359" s="14" t="s">
        <v>83</v>
      </c>
      <c r="AW359" s="14" t="s">
        <v>31</v>
      </c>
      <c r="AX359" s="14" t="s">
        <v>75</v>
      </c>
      <c r="AY359" s="227" t="s">
        <v>126</v>
      </c>
    </row>
    <row r="360" spans="1:65" s="12" customFormat="1" ht="11.25">
      <c r="B360" s="196"/>
      <c r="C360" s="197"/>
      <c r="D360" s="191" t="s">
        <v>136</v>
      </c>
      <c r="E360" s="198" t="s">
        <v>1</v>
      </c>
      <c r="F360" s="199" t="s">
        <v>342</v>
      </c>
      <c r="G360" s="197"/>
      <c r="H360" s="200">
        <v>61</v>
      </c>
      <c r="I360" s="201"/>
      <c r="J360" s="197"/>
      <c r="K360" s="197"/>
      <c r="L360" s="202"/>
      <c r="M360" s="203"/>
      <c r="N360" s="204"/>
      <c r="O360" s="204"/>
      <c r="P360" s="204"/>
      <c r="Q360" s="204"/>
      <c r="R360" s="204"/>
      <c r="S360" s="204"/>
      <c r="T360" s="205"/>
      <c r="AT360" s="206" t="s">
        <v>136</v>
      </c>
      <c r="AU360" s="206" t="s">
        <v>83</v>
      </c>
      <c r="AV360" s="12" t="s">
        <v>85</v>
      </c>
      <c r="AW360" s="12" t="s">
        <v>31</v>
      </c>
      <c r="AX360" s="12" t="s">
        <v>75</v>
      </c>
      <c r="AY360" s="206" t="s">
        <v>126</v>
      </c>
    </row>
    <row r="361" spans="1:65" s="14" customFormat="1" ht="11.25">
      <c r="B361" s="218"/>
      <c r="C361" s="219"/>
      <c r="D361" s="191" t="s">
        <v>136</v>
      </c>
      <c r="E361" s="220" t="s">
        <v>1</v>
      </c>
      <c r="F361" s="221" t="s">
        <v>325</v>
      </c>
      <c r="G361" s="219"/>
      <c r="H361" s="220" t="s">
        <v>1</v>
      </c>
      <c r="I361" s="222"/>
      <c r="J361" s="219"/>
      <c r="K361" s="219"/>
      <c r="L361" s="223"/>
      <c r="M361" s="224"/>
      <c r="N361" s="225"/>
      <c r="O361" s="225"/>
      <c r="P361" s="225"/>
      <c r="Q361" s="225"/>
      <c r="R361" s="225"/>
      <c r="S361" s="225"/>
      <c r="T361" s="226"/>
      <c r="AT361" s="227" t="s">
        <v>136</v>
      </c>
      <c r="AU361" s="227" t="s">
        <v>83</v>
      </c>
      <c r="AV361" s="14" t="s">
        <v>83</v>
      </c>
      <c r="AW361" s="14" t="s">
        <v>31</v>
      </c>
      <c r="AX361" s="14" t="s">
        <v>75</v>
      </c>
      <c r="AY361" s="227" t="s">
        <v>126</v>
      </c>
    </row>
    <row r="362" spans="1:65" s="12" customFormat="1" ht="11.25">
      <c r="B362" s="196"/>
      <c r="C362" s="197"/>
      <c r="D362" s="191" t="s">
        <v>136</v>
      </c>
      <c r="E362" s="198" t="s">
        <v>1</v>
      </c>
      <c r="F362" s="199" t="s">
        <v>343</v>
      </c>
      <c r="G362" s="197"/>
      <c r="H362" s="200">
        <v>84</v>
      </c>
      <c r="I362" s="201"/>
      <c r="J362" s="197"/>
      <c r="K362" s="197"/>
      <c r="L362" s="202"/>
      <c r="M362" s="203"/>
      <c r="N362" s="204"/>
      <c r="O362" s="204"/>
      <c r="P362" s="204"/>
      <c r="Q362" s="204"/>
      <c r="R362" s="204"/>
      <c r="S362" s="204"/>
      <c r="T362" s="205"/>
      <c r="AT362" s="206" t="s">
        <v>136</v>
      </c>
      <c r="AU362" s="206" t="s">
        <v>83</v>
      </c>
      <c r="AV362" s="12" t="s">
        <v>85</v>
      </c>
      <c r="AW362" s="12" t="s">
        <v>31</v>
      </c>
      <c r="AX362" s="12" t="s">
        <v>75</v>
      </c>
      <c r="AY362" s="206" t="s">
        <v>126</v>
      </c>
    </row>
    <row r="363" spans="1:65" s="13" customFormat="1" ht="11.25">
      <c r="B363" s="207"/>
      <c r="C363" s="208"/>
      <c r="D363" s="191" t="s">
        <v>136</v>
      </c>
      <c r="E363" s="209" t="s">
        <v>1</v>
      </c>
      <c r="F363" s="210" t="s">
        <v>138</v>
      </c>
      <c r="G363" s="208"/>
      <c r="H363" s="211">
        <v>145</v>
      </c>
      <c r="I363" s="212"/>
      <c r="J363" s="208"/>
      <c r="K363" s="208"/>
      <c r="L363" s="213"/>
      <c r="M363" s="214"/>
      <c r="N363" s="215"/>
      <c r="O363" s="215"/>
      <c r="P363" s="215"/>
      <c r="Q363" s="215"/>
      <c r="R363" s="215"/>
      <c r="S363" s="215"/>
      <c r="T363" s="216"/>
      <c r="AT363" s="217" t="s">
        <v>136</v>
      </c>
      <c r="AU363" s="217" t="s">
        <v>83</v>
      </c>
      <c r="AV363" s="13" t="s">
        <v>133</v>
      </c>
      <c r="AW363" s="13" t="s">
        <v>31</v>
      </c>
      <c r="AX363" s="13" t="s">
        <v>83</v>
      </c>
      <c r="AY363" s="217" t="s">
        <v>126</v>
      </c>
    </row>
    <row r="364" spans="1:65" s="2" customFormat="1" ht="16.5" customHeight="1">
      <c r="A364" s="33"/>
      <c r="B364" s="34"/>
      <c r="C364" s="177" t="s">
        <v>344</v>
      </c>
      <c r="D364" s="177" t="s">
        <v>127</v>
      </c>
      <c r="E364" s="178" t="s">
        <v>345</v>
      </c>
      <c r="F364" s="179" t="s">
        <v>346</v>
      </c>
      <c r="G364" s="180" t="s">
        <v>347</v>
      </c>
      <c r="H364" s="181">
        <v>7488</v>
      </c>
      <c r="I364" s="182"/>
      <c r="J364" s="183">
        <f>ROUND(I364*H364,2)</f>
        <v>0</v>
      </c>
      <c r="K364" s="179" t="s">
        <v>131</v>
      </c>
      <c r="L364" s="184"/>
      <c r="M364" s="185" t="s">
        <v>1</v>
      </c>
      <c r="N364" s="186" t="s">
        <v>40</v>
      </c>
      <c r="O364" s="70"/>
      <c r="P364" s="187">
        <f>O364*H364</f>
        <v>0</v>
      </c>
      <c r="Q364" s="187">
        <v>1</v>
      </c>
      <c r="R364" s="187">
        <f>Q364*H364</f>
        <v>7488</v>
      </c>
      <c r="S364" s="187">
        <v>0</v>
      </c>
      <c r="T364" s="188">
        <f>S364*H364</f>
        <v>0</v>
      </c>
      <c r="U364" s="33"/>
      <c r="V364" s="33"/>
      <c r="W364" s="33"/>
      <c r="X364" s="33"/>
      <c r="Y364" s="33"/>
      <c r="Z364" s="33"/>
      <c r="AA364" s="33"/>
      <c r="AB364" s="33"/>
      <c r="AC364" s="33"/>
      <c r="AD364" s="33"/>
      <c r="AE364" s="33"/>
      <c r="AR364" s="189" t="s">
        <v>132</v>
      </c>
      <c r="AT364" s="189" t="s">
        <v>127</v>
      </c>
      <c r="AU364" s="189" t="s">
        <v>83</v>
      </c>
      <c r="AY364" s="16" t="s">
        <v>126</v>
      </c>
      <c r="BE364" s="190">
        <f>IF(N364="základní",J364,0)</f>
        <v>0</v>
      </c>
      <c r="BF364" s="190">
        <f>IF(N364="snížená",J364,0)</f>
        <v>0</v>
      </c>
      <c r="BG364" s="190">
        <f>IF(N364="zákl. přenesená",J364,0)</f>
        <v>0</v>
      </c>
      <c r="BH364" s="190">
        <f>IF(N364="sníž. přenesená",J364,0)</f>
        <v>0</v>
      </c>
      <c r="BI364" s="190">
        <f>IF(N364="nulová",J364,0)</f>
        <v>0</v>
      </c>
      <c r="BJ364" s="16" t="s">
        <v>83</v>
      </c>
      <c r="BK364" s="190">
        <f>ROUND(I364*H364,2)</f>
        <v>0</v>
      </c>
      <c r="BL364" s="16" t="s">
        <v>133</v>
      </c>
      <c r="BM364" s="189" t="s">
        <v>348</v>
      </c>
    </row>
    <row r="365" spans="1:65" s="2" customFormat="1" ht="11.25">
      <c r="A365" s="33"/>
      <c r="B365" s="34"/>
      <c r="C365" s="35"/>
      <c r="D365" s="191" t="s">
        <v>135</v>
      </c>
      <c r="E365" s="35"/>
      <c r="F365" s="192" t="s">
        <v>346</v>
      </c>
      <c r="G365" s="35"/>
      <c r="H365" s="35"/>
      <c r="I365" s="193"/>
      <c r="J365" s="35"/>
      <c r="K365" s="35"/>
      <c r="L365" s="38"/>
      <c r="M365" s="194"/>
      <c r="N365" s="195"/>
      <c r="O365" s="70"/>
      <c r="P365" s="70"/>
      <c r="Q365" s="70"/>
      <c r="R365" s="70"/>
      <c r="S365" s="70"/>
      <c r="T365" s="71"/>
      <c r="U365" s="33"/>
      <c r="V365" s="33"/>
      <c r="W365" s="33"/>
      <c r="X365" s="33"/>
      <c r="Y365" s="33"/>
      <c r="Z365" s="33"/>
      <c r="AA365" s="33"/>
      <c r="AB365" s="33"/>
      <c r="AC365" s="33"/>
      <c r="AD365" s="33"/>
      <c r="AE365" s="33"/>
      <c r="AT365" s="16" t="s">
        <v>135</v>
      </c>
      <c r="AU365" s="16" t="s">
        <v>83</v>
      </c>
    </row>
    <row r="366" spans="1:65" s="12" customFormat="1" ht="11.25">
      <c r="B366" s="196"/>
      <c r="C366" s="197"/>
      <c r="D366" s="191" t="s">
        <v>136</v>
      </c>
      <c r="E366" s="198" t="s">
        <v>1</v>
      </c>
      <c r="F366" s="199" t="s">
        <v>349</v>
      </c>
      <c r="G366" s="197"/>
      <c r="H366" s="200">
        <v>7488</v>
      </c>
      <c r="I366" s="201"/>
      <c r="J366" s="197"/>
      <c r="K366" s="197"/>
      <c r="L366" s="202"/>
      <c r="M366" s="203"/>
      <c r="N366" s="204"/>
      <c r="O366" s="204"/>
      <c r="P366" s="204"/>
      <c r="Q366" s="204"/>
      <c r="R366" s="204"/>
      <c r="S366" s="204"/>
      <c r="T366" s="205"/>
      <c r="AT366" s="206" t="s">
        <v>136</v>
      </c>
      <c r="AU366" s="206" t="s">
        <v>83</v>
      </c>
      <c r="AV366" s="12" t="s">
        <v>85</v>
      </c>
      <c r="AW366" s="12" t="s">
        <v>31</v>
      </c>
      <c r="AX366" s="12" t="s">
        <v>75</v>
      </c>
      <c r="AY366" s="206" t="s">
        <v>126</v>
      </c>
    </row>
    <row r="367" spans="1:65" s="13" customFormat="1" ht="11.25">
      <c r="B367" s="207"/>
      <c r="C367" s="208"/>
      <c r="D367" s="191" t="s">
        <v>136</v>
      </c>
      <c r="E367" s="209" t="s">
        <v>1</v>
      </c>
      <c r="F367" s="210" t="s">
        <v>138</v>
      </c>
      <c r="G367" s="208"/>
      <c r="H367" s="211">
        <v>7488</v>
      </c>
      <c r="I367" s="212"/>
      <c r="J367" s="208"/>
      <c r="K367" s="208"/>
      <c r="L367" s="213"/>
      <c r="M367" s="214"/>
      <c r="N367" s="215"/>
      <c r="O367" s="215"/>
      <c r="P367" s="215"/>
      <c r="Q367" s="215"/>
      <c r="R367" s="215"/>
      <c r="S367" s="215"/>
      <c r="T367" s="216"/>
      <c r="AT367" s="217" t="s">
        <v>136</v>
      </c>
      <c r="AU367" s="217" t="s">
        <v>83</v>
      </c>
      <c r="AV367" s="13" t="s">
        <v>133</v>
      </c>
      <c r="AW367" s="13" t="s">
        <v>31</v>
      </c>
      <c r="AX367" s="13" t="s">
        <v>83</v>
      </c>
      <c r="AY367" s="217" t="s">
        <v>126</v>
      </c>
    </row>
    <row r="368" spans="1:65" s="2" customFormat="1" ht="16.5" customHeight="1">
      <c r="A368" s="33"/>
      <c r="B368" s="34"/>
      <c r="C368" s="177" t="s">
        <v>350</v>
      </c>
      <c r="D368" s="177" t="s">
        <v>127</v>
      </c>
      <c r="E368" s="178" t="s">
        <v>351</v>
      </c>
      <c r="F368" s="179" t="s">
        <v>352</v>
      </c>
      <c r="G368" s="180" t="s">
        <v>347</v>
      </c>
      <c r="H368" s="181">
        <v>6</v>
      </c>
      <c r="I368" s="182"/>
      <c r="J368" s="183">
        <f>ROUND(I368*H368,2)</f>
        <v>0</v>
      </c>
      <c r="K368" s="179" t="s">
        <v>131</v>
      </c>
      <c r="L368" s="184"/>
      <c r="M368" s="185" t="s">
        <v>1</v>
      </c>
      <c r="N368" s="186" t="s">
        <v>40</v>
      </c>
      <c r="O368" s="70"/>
      <c r="P368" s="187">
        <f>O368*H368</f>
        <v>0</v>
      </c>
      <c r="Q368" s="187">
        <v>1</v>
      </c>
      <c r="R368" s="187">
        <f>Q368*H368</f>
        <v>6</v>
      </c>
      <c r="S368" s="187">
        <v>0</v>
      </c>
      <c r="T368" s="188">
        <f>S368*H368</f>
        <v>0</v>
      </c>
      <c r="U368" s="33"/>
      <c r="V368" s="33"/>
      <c r="W368" s="33"/>
      <c r="X368" s="33"/>
      <c r="Y368" s="33"/>
      <c r="Z368" s="33"/>
      <c r="AA368" s="33"/>
      <c r="AB368" s="33"/>
      <c r="AC368" s="33"/>
      <c r="AD368" s="33"/>
      <c r="AE368" s="33"/>
      <c r="AR368" s="189" t="s">
        <v>132</v>
      </c>
      <c r="AT368" s="189" t="s">
        <v>127</v>
      </c>
      <c r="AU368" s="189" t="s">
        <v>83</v>
      </c>
      <c r="AY368" s="16" t="s">
        <v>126</v>
      </c>
      <c r="BE368" s="190">
        <f>IF(N368="základní",J368,0)</f>
        <v>0</v>
      </c>
      <c r="BF368" s="190">
        <f>IF(N368="snížená",J368,0)</f>
        <v>0</v>
      </c>
      <c r="BG368" s="190">
        <f>IF(N368="zákl. přenesená",J368,0)</f>
        <v>0</v>
      </c>
      <c r="BH368" s="190">
        <f>IF(N368="sníž. přenesená",J368,0)</f>
        <v>0</v>
      </c>
      <c r="BI368" s="190">
        <f>IF(N368="nulová",J368,0)</f>
        <v>0</v>
      </c>
      <c r="BJ368" s="16" t="s">
        <v>83</v>
      </c>
      <c r="BK368" s="190">
        <f>ROUND(I368*H368,2)</f>
        <v>0</v>
      </c>
      <c r="BL368" s="16" t="s">
        <v>133</v>
      </c>
      <c r="BM368" s="189" t="s">
        <v>353</v>
      </c>
    </row>
    <row r="369" spans="1:65" s="2" customFormat="1" ht="11.25">
      <c r="A369" s="33"/>
      <c r="B369" s="34"/>
      <c r="C369" s="35"/>
      <c r="D369" s="191" t="s">
        <v>135</v>
      </c>
      <c r="E369" s="35"/>
      <c r="F369" s="192" t="s">
        <v>352</v>
      </c>
      <c r="G369" s="35"/>
      <c r="H369" s="35"/>
      <c r="I369" s="193"/>
      <c r="J369" s="35"/>
      <c r="K369" s="35"/>
      <c r="L369" s="38"/>
      <c r="M369" s="194"/>
      <c r="N369" s="195"/>
      <c r="O369" s="70"/>
      <c r="P369" s="70"/>
      <c r="Q369" s="70"/>
      <c r="R369" s="70"/>
      <c r="S369" s="70"/>
      <c r="T369" s="71"/>
      <c r="U369" s="33"/>
      <c r="V369" s="33"/>
      <c r="W369" s="33"/>
      <c r="X369" s="33"/>
      <c r="Y369" s="33"/>
      <c r="Z369" s="33"/>
      <c r="AA369" s="33"/>
      <c r="AB369" s="33"/>
      <c r="AC369" s="33"/>
      <c r="AD369" s="33"/>
      <c r="AE369" s="33"/>
      <c r="AT369" s="16" t="s">
        <v>135</v>
      </c>
      <c r="AU369" s="16" t="s">
        <v>83</v>
      </c>
    </row>
    <row r="370" spans="1:65" s="12" customFormat="1" ht="11.25">
      <c r="B370" s="196"/>
      <c r="C370" s="197"/>
      <c r="D370" s="191" t="s">
        <v>136</v>
      </c>
      <c r="E370" s="198" t="s">
        <v>1</v>
      </c>
      <c r="F370" s="199" t="s">
        <v>354</v>
      </c>
      <c r="G370" s="197"/>
      <c r="H370" s="200">
        <v>6</v>
      </c>
      <c r="I370" s="201"/>
      <c r="J370" s="197"/>
      <c r="K370" s="197"/>
      <c r="L370" s="202"/>
      <c r="M370" s="203"/>
      <c r="N370" s="204"/>
      <c r="O370" s="204"/>
      <c r="P370" s="204"/>
      <c r="Q370" s="204"/>
      <c r="R370" s="204"/>
      <c r="S370" s="204"/>
      <c r="T370" s="205"/>
      <c r="AT370" s="206" t="s">
        <v>136</v>
      </c>
      <c r="AU370" s="206" t="s">
        <v>83</v>
      </c>
      <c r="AV370" s="12" t="s">
        <v>85</v>
      </c>
      <c r="AW370" s="12" t="s">
        <v>31</v>
      </c>
      <c r="AX370" s="12" t="s">
        <v>75</v>
      </c>
      <c r="AY370" s="206" t="s">
        <v>126</v>
      </c>
    </row>
    <row r="371" spans="1:65" s="13" customFormat="1" ht="11.25">
      <c r="B371" s="207"/>
      <c r="C371" s="208"/>
      <c r="D371" s="191" t="s">
        <v>136</v>
      </c>
      <c r="E371" s="209" t="s">
        <v>1</v>
      </c>
      <c r="F371" s="210" t="s">
        <v>138</v>
      </c>
      <c r="G371" s="208"/>
      <c r="H371" s="211">
        <v>6</v>
      </c>
      <c r="I371" s="212"/>
      <c r="J371" s="208"/>
      <c r="K371" s="208"/>
      <c r="L371" s="213"/>
      <c r="M371" s="214"/>
      <c r="N371" s="215"/>
      <c r="O371" s="215"/>
      <c r="P371" s="215"/>
      <c r="Q371" s="215"/>
      <c r="R371" s="215"/>
      <c r="S371" s="215"/>
      <c r="T371" s="216"/>
      <c r="AT371" s="217" t="s">
        <v>136</v>
      </c>
      <c r="AU371" s="217" t="s">
        <v>83</v>
      </c>
      <c r="AV371" s="13" t="s">
        <v>133</v>
      </c>
      <c r="AW371" s="13" t="s">
        <v>31</v>
      </c>
      <c r="AX371" s="13" t="s">
        <v>83</v>
      </c>
      <c r="AY371" s="217" t="s">
        <v>126</v>
      </c>
    </row>
    <row r="372" spans="1:65" s="2" customFormat="1" ht="24.2" customHeight="1">
      <c r="A372" s="33"/>
      <c r="B372" s="34"/>
      <c r="C372" s="177" t="s">
        <v>355</v>
      </c>
      <c r="D372" s="177" t="s">
        <v>127</v>
      </c>
      <c r="E372" s="178" t="s">
        <v>356</v>
      </c>
      <c r="F372" s="179" t="s">
        <v>357</v>
      </c>
      <c r="G372" s="180" t="s">
        <v>347</v>
      </c>
      <c r="H372" s="181">
        <v>39.094999999999999</v>
      </c>
      <c r="I372" s="182"/>
      <c r="J372" s="183">
        <f>ROUND(I372*H372,2)</f>
        <v>0</v>
      </c>
      <c r="K372" s="179" t="s">
        <v>131</v>
      </c>
      <c r="L372" s="184"/>
      <c r="M372" s="185" t="s">
        <v>1</v>
      </c>
      <c r="N372" s="186" t="s">
        <v>40</v>
      </c>
      <c r="O372" s="70"/>
      <c r="P372" s="187">
        <f>O372*H372</f>
        <v>0</v>
      </c>
      <c r="Q372" s="187">
        <v>1</v>
      </c>
      <c r="R372" s="187">
        <f>Q372*H372</f>
        <v>39.094999999999999</v>
      </c>
      <c r="S372" s="187">
        <v>0</v>
      </c>
      <c r="T372" s="188">
        <f>S372*H372</f>
        <v>0</v>
      </c>
      <c r="U372" s="33"/>
      <c r="V372" s="33"/>
      <c r="W372" s="33"/>
      <c r="X372" s="33"/>
      <c r="Y372" s="33"/>
      <c r="Z372" s="33"/>
      <c r="AA372" s="33"/>
      <c r="AB372" s="33"/>
      <c r="AC372" s="33"/>
      <c r="AD372" s="33"/>
      <c r="AE372" s="33"/>
      <c r="AR372" s="189" t="s">
        <v>132</v>
      </c>
      <c r="AT372" s="189" t="s">
        <v>127</v>
      </c>
      <c r="AU372" s="189" t="s">
        <v>83</v>
      </c>
      <c r="AY372" s="16" t="s">
        <v>126</v>
      </c>
      <c r="BE372" s="190">
        <f>IF(N372="základní",J372,0)</f>
        <v>0</v>
      </c>
      <c r="BF372" s="190">
        <f>IF(N372="snížená",J372,0)</f>
        <v>0</v>
      </c>
      <c r="BG372" s="190">
        <f>IF(N372="zákl. přenesená",J372,0)</f>
        <v>0</v>
      </c>
      <c r="BH372" s="190">
        <f>IF(N372="sníž. přenesená",J372,0)</f>
        <v>0</v>
      </c>
      <c r="BI372" s="190">
        <f>IF(N372="nulová",J372,0)</f>
        <v>0</v>
      </c>
      <c r="BJ372" s="16" t="s">
        <v>83</v>
      </c>
      <c r="BK372" s="190">
        <f>ROUND(I372*H372,2)</f>
        <v>0</v>
      </c>
      <c r="BL372" s="16" t="s">
        <v>133</v>
      </c>
      <c r="BM372" s="189" t="s">
        <v>358</v>
      </c>
    </row>
    <row r="373" spans="1:65" s="2" customFormat="1" ht="11.25">
      <c r="A373" s="33"/>
      <c r="B373" s="34"/>
      <c r="C373" s="35"/>
      <c r="D373" s="191" t="s">
        <v>135</v>
      </c>
      <c r="E373" s="35"/>
      <c r="F373" s="192" t="s">
        <v>357</v>
      </c>
      <c r="G373" s="35"/>
      <c r="H373" s="35"/>
      <c r="I373" s="193"/>
      <c r="J373" s="35"/>
      <c r="K373" s="35"/>
      <c r="L373" s="38"/>
      <c r="M373" s="194"/>
      <c r="N373" s="195"/>
      <c r="O373" s="70"/>
      <c r="P373" s="70"/>
      <c r="Q373" s="70"/>
      <c r="R373" s="70"/>
      <c r="S373" s="70"/>
      <c r="T373" s="71"/>
      <c r="U373" s="33"/>
      <c r="V373" s="33"/>
      <c r="W373" s="33"/>
      <c r="X373" s="33"/>
      <c r="Y373" s="33"/>
      <c r="Z373" s="33"/>
      <c r="AA373" s="33"/>
      <c r="AB373" s="33"/>
      <c r="AC373" s="33"/>
      <c r="AD373" s="33"/>
      <c r="AE373" s="33"/>
      <c r="AT373" s="16" t="s">
        <v>135</v>
      </c>
      <c r="AU373" s="16" t="s">
        <v>83</v>
      </c>
    </row>
    <row r="374" spans="1:65" s="14" customFormat="1" ht="11.25">
      <c r="B374" s="218"/>
      <c r="C374" s="219"/>
      <c r="D374" s="191" t="s">
        <v>136</v>
      </c>
      <c r="E374" s="220" t="s">
        <v>1</v>
      </c>
      <c r="F374" s="221" t="s">
        <v>359</v>
      </c>
      <c r="G374" s="219"/>
      <c r="H374" s="220" t="s">
        <v>1</v>
      </c>
      <c r="I374" s="222"/>
      <c r="J374" s="219"/>
      <c r="K374" s="219"/>
      <c r="L374" s="223"/>
      <c r="M374" s="224"/>
      <c r="N374" s="225"/>
      <c r="O374" s="225"/>
      <c r="P374" s="225"/>
      <c r="Q374" s="225"/>
      <c r="R374" s="225"/>
      <c r="S374" s="225"/>
      <c r="T374" s="226"/>
      <c r="AT374" s="227" t="s">
        <v>136</v>
      </c>
      <c r="AU374" s="227" t="s">
        <v>83</v>
      </c>
      <c r="AV374" s="14" t="s">
        <v>83</v>
      </c>
      <c r="AW374" s="14" t="s">
        <v>31</v>
      </c>
      <c r="AX374" s="14" t="s">
        <v>75</v>
      </c>
      <c r="AY374" s="227" t="s">
        <v>126</v>
      </c>
    </row>
    <row r="375" spans="1:65" s="12" customFormat="1" ht="11.25">
      <c r="B375" s="196"/>
      <c r="C375" s="197"/>
      <c r="D375" s="191" t="s">
        <v>136</v>
      </c>
      <c r="E375" s="198" t="s">
        <v>1</v>
      </c>
      <c r="F375" s="199" t="s">
        <v>360</v>
      </c>
      <c r="G375" s="197"/>
      <c r="H375" s="200">
        <v>8</v>
      </c>
      <c r="I375" s="201"/>
      <c r="J375" s="197"/>
      <c r="K375" s="197"/>
      <c r="L375" s="202"/>
      <c r="M375" s="203"/>
      <c r="N375" s="204"/>
      <c r="O375" s="204"/>
      <c r="P375" s="204"/>
      <c r="Q375" s="204"/>
      <c r="R375" s="204"/>
      <c r="S375" s="204"/>
      <c r="T375" s="205"/>
      <c r="AT375" s="206" t="s">
        <v>136</v>
      </c>
      <c r="AU375" s="206" t="s">
        <v>83</v>
      </c>
      <c r="AV375" s="12" t="s">
        <v>85</v>
      </c>
      <c r="AW375" s="12" t="s">
        <v>31</v>
      </c>
      <c r="AX375" s="12" t="s">
        <v>75</v>
      </c>
      <c r="AY375" s="206" t="s">
        <v>126</v>
      </c>
    </row>
    <row r="376" spans="1:65" s="14" customFormat="1" ht="11.25">
      <c r="B376" s="218"/>
      <c r="C376" s="219"/>
      <c r="D376" s="191" t="s">
        <v>136</v>
      </c>
      <c r="E376" s="220" t="s">
        <v>1</v>
      </c>
      <c r="F376" s="221" t="s">
        <v>361</v>
      </c>
      <c r="G376" s="219"/>
      <c r="H376" s="220" t="s">
        <v>1</v>
      </c>
      <c r="I376" s="222"/>
      <c r="J376" s="219"/>
      <c r="K376" s="219"/>
      <c r="L376" s="223"/>
      <c r="M376" s="224"/>
      <c r="N376" s="225"/>
      <c r="O376" s="225"/>
      <c r="P376" s="225"/>
      <c r="Q376" s="225"/>
      <c r="R376" s="225"/>
      <c r="S376" s="225"/>
      <c r="T376" s="226"/>
      <c r="AT376" s="227" t="s">
        <v>136</v>
      </c>
      <c r="AU376" s="227" t="s">
        <v>83</v>
      </c>
      <c r="AV376" s="14" t="s">
        <v>83</v>
      </c>
      <c r="AW376" s="14" t="s">
        <v>31</v>
      </c>
      <c r="AX376" s="14" t="s">
        <v>75</v>
      </c>
      <c r="AY376" s="227" t="s">
        <v>126</v>
      </c>
    </row>
    <row r="377" spans="1:65" s="12" customFormat="1" ht="11.25">
      <c r="B377" s="196"/>
      <c r="C377" s="197"/>
      <c r="D377" s="191" t="s">
        <v>136</v>
      </c>
      <c r="E377" s="198" t="s">
        <v>1</v>
      </c>
      <c r="F377" s="199" t="s">
        <v>362</v>
      </c>
      <c r="G377" s="197"/>
      <c r="H377" s="200">
        <v>7</v>
      </c>
      <c r="I377" s="201"/>
      <c r="J377" s="197"/>
      <c r="K377" s="197"/>
      <c r="L377" s="202"/>
      <c r="M377" s="203"/>
      <c r="N377" s="204"/>
      <c r="O377" s="204"/>
      <c r="P377" s="204"/>
      <c r="Q377" s="204"/>
      <c r="R377" s="204"/>
      <c r="S377" s="204"/>
      <c r="T377" s="205"/>
      <c r="AT377" s="206" t="s">
        <v>136</v>
      </c>
      <c r="AU377" s="206" t="s">
        <v>83</v>
      </c>
      <c r="AV377" s="12" t="s">
        <v>85</v>
      </c>
      <c r="AW377" s="12" t="s">
        <v>31</v>
      </c>
      <c r="AX377" s="12" t="s">
        <v>75</v>
      </c>
      <c r="AY377" s="206" t="s">
        <v>126</v>
      </c>
    </row>
    <row r="378" spans="1:65" s="14" customFormat="1" ht="11.25">
      <c r="B378" s="218"/>
      <c r="C378" s="219"/>
      <c r="D378" s="191" t="s">
        <v>136</v>
      </c>
      <c r="E378" s="220" t="s">
        <v>1</v>
      </c>
      <c r="F378" s="221" t="s">
        <v>363</v>
      </c>
      <c r="G378" s="219"/>
      <c r="H378" s="220" t="s">
        <v>1</v>
      </c>
      <c r="I378" s="222"/>
      <c r="J378" s="219"/>
      <c r="K378" s="219"/>
      <c r="L378" s="223"/>
      <c r="M378" s="224"/>
      <c r="N378" s="225"/>
      <c r="O378" s="225"/>
      <c r="P378" s="225"/>
      <c r="Q378" s="225"/>
      <c r="R378" s="225"/>
      <c r="S378" s="225"/>
      <c r="T378" s="226"/>
      <c r="AT378" s="227" t="s">
        <v>136</v>
      </c>
      <c r="AU378" s="227" t="s">
        <v>83</v>
      </c>
      <c r="AV378" s="14" t="s">
        <v>83</v>
      </c>
      <c r="AW378" s="14" t="s">
        <v>31</v>
      </c>
      <c r="AX378" s="14" t="s">
        <v>75</v>
      </c>
      <c r="AY378" s="227" t="s">
        <v>126</v>
      </c>
    </row>
    <row r="379" spans="1:65" s="12" customFormat="1" ht="11.25">
      <c r="B379" s="196"/>
      <c r="C379" s="197"/>
      <c r="D379" s="191" t="s">
        <v>136</v>
      </c>
      <c r="E379" s="198" t="s">
        <v>1</v>
      </c>
      <c r="F379" s="199" t="s">
        <v>360</v>
      </c>
      <c r="G379" s="197"/>
      <c r="H379" s="200">
        <v>8</v>
      </c>
      <c r="I379" s="201"/>
      <c r="J379" s="197"/>
      <c r="K379" s="197"/>
      <c r="L379" s="202"/>
      <c r="M379" s="203"/>
      <c r="N379" s="204"/>
      <c r="O379" s="204"/>
      <c r="P379" s="204"/>
      <c r="Q379" s="204"/>
      <c r="R379" s="204"/>
      <c r="S379" s="204"/>
      <c r="T379" s="205"/>
      <c r="AT379" s="206" t="s">
        <v>136</v>
      </c>
      <c r="AU379" s="206" t="s">
        <v>83</v>
      </c>
      <c r="AV379" s="12" t="s">
        <v>85</v>
      </c>
      <c r="AW379" s="12" t="s">
        <v>31</v>
      </c>
      <c r="AX379" s="12" t="s">
        <v>75</v>
      </c>
      <c r="AY379" s="206" t="s">
        <v>126</v>
      </c>
    </row>
    <row r="380" spans="1:65" s="14" customFormat="1" ht="11.25">
      <c r="B380" s="218"/>
      <c r="C380" s="219"/>
      <c r="D380" s="191" t="s">
        <v>136</v>
      </c>
      <c r="E380" s="220" t="s">
        <v>1</v>
      </c>
      <c r="F380" s="221" t="s">
        <v>364</v>
      </c>
      <c r="G380" s="219"/>
      <c r="H380" s="220" t="s">
        <v>1</v>
      </c>
      <c r="I380" s="222"/>
      <c r="J380" s="219"/>
      <c r="K380" s="219"/>
      <c r="L380" s="223"/>
      <c r="M380" s="224"/>
      <c r="N380" s="225"/>
      <c r="O380" s="225"/>
      <c r="P380" s="225"/>
      <c r="Q380" s="225"/>
      <c r="R380" s="225"/>
      <c r="S380" s="225"/>
      <c r="T380" s="226"/>
      <c r="AT380" s="227" t="s">
        <v>136</v>
      </c>
      <c r="AU380" s="227" t="s">
        <v>83</v>
      </c>
      <c r="AV380" s="14" t="s">
        <v>83</v>
      </c>
      <c r="AW380" s="14" t="s">
        <v>31</v>
      </c>
      <c r="AX380" s="14" t="s">
        <v>75</v>
      </c>
      <c r="AY380" s="227" t="s">
        <v>126</v>
      </c>
    </row>
    <row r="381" spans="1:65" s="12" customFormat="1" ht="11.25">
      <c r="B381" s="196"/>
      <c r="C381" s="197"/>
      <c r="D381" s="191" t="s">
        <v>136</v>
      </c>
      <c r="E381" s="198" t="s">
        <v>1</v>
      </c>
      <c r="F381" s="199" t="s">
        <v>365</v>
      </c>
      <c r="G381" s="197"/>
      <c r="H381" s="200">
        <v>4</v>
      </c>
      <c r="I381" s="201"/>
      <c r="J381" s="197"/>
      <c r="K381" s="197"/>
      <c r="L381" s="202"/>
      <c r="M381" s="203"/>
      <c r="N381" s="204"/>
      <c r="O381" s="204"/>
      <c r="P381" s="204"/>
      <c r="Q381" s="204"/>
      <c r="R381" s="204"/>
      <c r="S381" s="204"/>
      <c r="T381" s="205"/>
      <c r="AT381" s="206" t="s">
        <v>136</v>
      </c>
      <c r="AU381" s="206" t="s">
        <v>83</v>
      </c>
      <c r="AV381" s="12" t="s">
        <v>85</v>
      </c>
      <c r="AW381" s="12" t="s">
        <v>31</v>
      </c>
      <c r="AX381" s="12" t="s">
        <v>75</v>
      </c>
      <c r="AY381" s="206" t="s">
        <v>126</v>
      </c>
    </row>
    <row r="382" spans="1:65" s="14" customFormat="1" ht="11.25">
      <c r="B382" s="218"/>
      <c r="C382" s="219"/>
      <c r="D382" s="191" t="s">
        <v>136</v>
      </c>
      <c r="E382" s="220" t="s">
        <v>1</v>
      </c>
      <c r="F382" s="221" t="s">
        <v>366</v>
      </c>
      <c r="G382" s="219"/>
      <c r="H382" s="220" t="s">
        <v>1</v>
      </c>
      <c r="I382" s="222"/>
      <c r="J382" s="219"/>
      <c r="K382" s="219"/>
      <c r="L382" s="223"/>
      <c r="M382" s="224"/>
      <c r="N382" s="225"/>
      <c r="O382" s="225"/>
      <c r="P382" s="225"/>
      <c r="Q382" s="225"/>
      <c r="R382" s="225"/>
      <c r="S382" s="225"/>
      <c r="T382" s="226"/>
      <c r="AT382" s="227" t="s">
        <v>136</v>
      </c>
      <c r="AU382" s="227" t="s">
        <v>83</v>
      </c>
      <c r="AV382" s="14" t="s">
        <v>83</v>
      </c>
      <c r="AW382" s="14" t="s">
        <v>31</v>
      </c>
      <c r="AX382" s="14" t="s">
        <v>75</v>
      </c>
      <c r="AY382" s="227" t="s">
        <v>126</v>
      </c>
    </row>
    <row r="383" spans="1:65" s="12" customFormat="1" ht="11.25">
      <c r="B383" s="196"/>
      <c r="C383" s="197"/>
      <c r="D383" s="191" t="s">
        <v>136</v>
      </c>
      <c r="E383" s="198" t="s">
        <v>1</v>
      </c>
      <c r="F383" s="199" t="s">
        <v>360</v>
      </c>
      <c r="G383" s="197"/>
      <c r="H383" s="200">
        <v>8</v>
      </c>
      <c r="I383" s="201"/>
      <c r="J383" s="197"/>
      <c r="K383" s="197"/>
      <c r="L383" s="202"/>
      <c r="M383" s="203"/>
      <c r="N383" s="204"/>
      <c r="O383" s="204"/>
      <c r="P383" s="204"/>
      <c r="Q383" s="204"/>
      <c r="R383" s="204"/>
      <c r="S383" s="204"/>
      <c r="T383" s="205"/>
      <c r="AT383" s="206" t="s">
        <v>136</v>
      </c>
      <c r="AU383" s="206" t="s">
        <v>83</v>
      </c>
      <c r="AV383" s="12" t="s">
        <v>85</v>
      </c>
      <c r="AW383" s="12" t="s">
        <v>31</v>
      </c>
      <c r="AX383" s="12" t="s">
        <v>75</v>
      </c>
      <c r="AY383" s="206" t="s">
        <v>126</v>
      </c>
    </row>
    <row r="384" spans="1:65" s="14" customFormat="1" ht="22.5">
      <c r="B384" s="218"/>
      <c r="C384" s="219"/>
      <c r="D384" s="191" t="s">
        <v>136</v>
      </c>
      <c r="E384" s="220" t="s">
        <v>1</v>
      </c>
      <c r="F384" s="221" t="s">
        <v>367</v>
      </c>
      <c r="G384" s="219"/>
      <c r="H384" s="220" t="s">
        <v>1</v>
      </c>
      <c r="I384" s="222"/>
      <c r="J384" s="219"/>
      <c r="K384" s="219"/>
      <c r="L384" s="223"/>
      <c r="M384" s="224"/>
      <c r="N384" s="225"/>
      <c r="O384" s="225"/>
      <c r="P384" s="225"/>
      <c r="Q384" s="225"/>
      <c r="R384" s="225"/>
      <c r="S384" s="225"/>
      <c r="T384" s="226"/>
      <c r="AT384" s="227" t="s">
        <v>136</v>
      </c>
      <c r="AU384" s="227" t="s">
        <v>83</v>
      </c>
      <c r="AV384" s="14" t="s">
        <v>83</v>
      </c>
      <c r="AW384" s="14" t="s">
        <v>31</v>
      </c>
      <c r="AX384" s="14" t="s">
        <v>75</v>
      </c>
      <c r="AY384" s="227" t="s">
        <v>126</v>
      </c>
    </row>
    <row r="385" spans="1:65" s="12" customFormat="1" ht="11.25">
      <c r="B385" s="196"/>
      <c r="C385" s="197"/>
      <c r="D385" s="191" t="s">
        <v>136</v>
      </c>
      <c r="E385" s="198" t="s">
        <v>1</v>
      </c>
      <c r="F385" s="199" t="s">
        <v>368</v>
      </c>
      <c r="G385" s="197"/>
      <c r="H385" s="200">
        <v>4.0949999999999998</v>
      </c>
      <c r="I385" s="201"/>
      <c r="J385" s="197"/>
      <c r="K385" s="197"/>
      <c r="L385" s="202"/>
      <c r="M385" s="203"/>
      <c r="N385" s="204"/>
      <c r="O385" s="204"/>
      <c r="P385" s="204"/>
      <c r="Q385" s="204"/>
      <c r="R385" s="204"/>
      <c r="S385" s="204"/>
      <c r="T385" s="205"/>
      <c r="AT385" s="206" t="s">
        <v>136</v>
      </c>
      <c r="AU385" s="206" t="s">
        <v>83</v>
      </c>
      <c r="AV385" s="12" t="s">
        <v>85</v>
      </c>
      <c r="AW385" s="12" t="s">
        <v>31</v>
      </c>
      <c r="AX385" s="12" t="s">
        <v>75</v>
      </c>
      <c r="AY385" s="206" t="s">
        <v>126</v>
      </c>
    </row>
    <row r="386" spans="1:65" s="13" customFormat="1" ht="11.25">
      <c r="B386" s="207"/>
      <c r="C386" s="208"/>
      <c r="D386" s="191" t="s">
        <v>136</v>
      </c>
      <c r="E386" s="209" t="s">
        <v>1</v>
      </c>
      <c r="F386" s="210" t="s">
        <v>138</v>
      </c>
      <c r="G386" s="208"/>
      <c r="H386" s="211">
        <v>39.094999999999999</v>
      </c>
      <c r="I386" s="212"/>
      <c r="J386" s="208"/>
      <c r="K386" s="208"/>
      <c r="L386" s="213"/>
      <c r="M386" s="214"/>
      <c r="N386" s="215"/>
      <c r="O386" s="215"/>
      <c r="P386" s="215"/>
      <c r="Q386" s="215"/>
      <c r="R386" s="215"/>
      <c r="S386" s="215"/>
      <c r="T386" s="216"/>
      <c r="AT386" s="217" t="s">
        <v>136</v>
      </c>
      <c r="AU386" s="217" t="s">
        <v>83</v>
      </c>
      <c r="AV386" s="13" t="s">
        <v>133</v>
      </c>
      <c r="AW386" s="13" t="s">
        <v>31</v>
      </c>
      <c r="AX386" s="13" t="s">
        <v>83</v>
      </c>
      <c r="AY386" s="217" t="s">
        <v>126</v>
      </c>
    </row>
    <row r="387" spans="1:65" s="2" customFormat="1" ht="24.2" customHeight="1">
      <c r="A387" s="33"/>
      <c r="B387" s="34"/>
      <c r="C387" s="177" t="s">
        <v>191</v>
      </c>
      <c r="D387" s="177" t="s">
        <v>127</v>
      </c>
      <c r="E387" s="178" t="s">
        <v>369</v>
      </c>
      <c r="F387" s="179" t="s">
        <v>370</v>
      </c>
      <c r="G387" s="180" t="s">
        <v>347</v>
      </c>
      <c r="H387" s="181">
        <v>35</v>
      </c>
      <c r="I387" s="182"/>
      <c r="J387" s="183">
        <f>ROUND(I387*H387,2)</f>
        <v>0</v>
      </c>
      <c r="K387" s="179" t="s">
        <v>131</v>
      </c>
      <c r="L387" s="184"/>
      <c r="M387" s="185" t="s">
        <v>1</v>
      </c>
      <c r="N387" s="186" t="s">
        <v>40</v>
      </c>
      <c r="O387" s="70"/>
      <c r="P387" s="187">
        <f>O387*H387</f>
        <v>0</v>
      </c>
      <c r="Q387" s="187">
        <v>1</v>
      </c>
      <c r="R387" s="187">
        <f>Q387*H387</f>
        <v>35</v>
      </c>
      <c r="S387" s="187">
        <v>0</v>
      </c>
      <c r="T387" s="188">
        <f>S387*H387</f>
        <v>0</v>
      </c>
      <c r="U387" s="33"/>
      <c r="V387" s="33"/>
      <c r="W387" s="33"/>
      <c r="X387" s="33"/>
      <c r="Y387" s="33"/>
      <c r="Z387" s="33"/>
      <c r="AA387" s="33"/>
      <c r="AB387" s="33"/>
      <c r="AC387" s="33"/>
      <c r="AD387" s="33"/>
      <c r="AE387" s="33"/>
      <c r="AR387" s="189" t="s">
        <v>132</v>
      </c>
      <c r="AT387" s="189" t="s">
        <v>127</v>
      </c>
      <c r="AU387" s="189" t="s">
        <v>83</v>
      </c>
      <c r="AY387" s="16" t="s">
        <v>126</v>
      </c>
      <c r="BE387" s="190">
        <f>IF(N387="základní",J387,0)</f>
        <v>0</v>
      </c>
      <c r="BF387" s="190">
        <f>IF(N387="snížená",J387,0)</f>
        <v>0</v>
      </c>
      <c r="BG387" s="190">
        <f>IF(N387="zákl. přenesená",J387,0)</f>
        <v>0</v>
      </c>
      <c r="BH387" s="190">
        <f>IF(N387="sníž. přenesená",J387,0)</f>
        <v>0</v>
      </c>
      <c r="BI387" s="190">
        <f>IF(N387="nulová",J387,0)</f>
        <v>0</v>
      </c>
      <c r="BJ387" s="16" t="s">
        <v>83</v>
      </c>
      <c r="BK387" s="190">
        <f>ROUND(I387*H387,2)</f>
        <v>0</v>
      </c>
      <c r="BL387" s="16" t="s">
        <v>133</v>
      </c>
      <c r="BM387" s="189" t="s">
        <v>371</v>
      </c>
    </row>
    <row r="388" spans="1:65" s="2" customFormat="1" ht="11.25">
      <c r="A388" s="33"/>
      <c r="B388" s="34"/>
      <c r="C388" s="35"/>
      <c r="D388" s="191" t="s">
        <v>135</v>
      </c>
      <c r="E388" s="35"/>
      <c r="F388" s="192" t="s">
        <v>370</v>
      </c>
      <c r="G388" s="35"/>
      <c r="H388" s="35"/>
      <c r="I388" s="193"/>
      <c r="J388" s="35"/>
      <c r="K388" s="35"/>
      <c r="L388" s="38"/>
      <c r="M388" s="194"/>
      <c r="N388" s="195"/>
      <c r="O388" s="70"/>
      <c r="P388" s="70"/>
      <c r="Q388" s="70"/>
      <c r="R388" s="70"/>
      <c r="S388" s="70"/>
      <c r="T388" s="71"/>
      <c r="U388" s="33"/>
      <c r="V388" s="33"/>
      <c r="W388" s="33"/>
      <c r="X388" s="33"/>
      <c r="Y388" s="33"/>
      <c r="Z388" s="33"/>
      <c r="AA388" s="33"/>
      <c r="AB388" s="33"/>
      <c r="AC388" s="33"/>
      <c r="AD388" s="33"/>
      <c r="AE388" s="33"/>
      <c r="AT388" s="16" t="s">
        <v>135</v>
      </c>
      <c r="AU388" s="16" t="s">
        <v>83</v>
      </c>
    </row>
    <row r="389" spans="1:65" s="14" customFormat="1" ht="11.25">
      <c r="B389" s="218"/>
      <c r="C389" s="219"/>
      <c r="D389" s="191" t="s">
        <v>136</v>
      </c>
      <c r="E389" s="220" t="s">
        <v>1</v>
      </c>
      <c r="F389" s="221" t="s">
        <v>359</v>
      </c>
      <c r="G389" s="219"/>
      <c r="H389" s="220" t="s">
        <v>1</v>
      </c>
      <c r="I389" s="222"/>
      <c r="J389" s="219"/>
      <c r="K389" s="219"/>
      <c r="L389" s="223"/>
      <c r="M389" s="224"/>
      <c r="N389" s="225"/>
      <c r="O389" s="225"/>
      <c r="P389" s="225"/>
      <c r="Q389" s="225"/>
      <c r="R389" s="225"/>
      <c r="S389" s="225"/>
      <c r="T389" s="226"/>
      <c r="AT389" s="227" t="s">
        <v>136</v>
      </c>
      <c r="AU389" s="227" t="s">
        <v>83</v>
      </c>
      <c r="AV389" s="14" t="s">
        <v>83</v>
      </c>
      <c r="AW389" s="14" t="s">
        <v>31</v>
      </c>
      <c r="AX389" s="14" t="s">
        <v>75</v>
      </c>
      <c r="AY389" s="227" t="s">
        <v>126</v>
      </c>
    </row>
    <row r="390" spans="1:65" s="12" customFormat="1" ht="11.25">
      <c r="B390" s="196"/>
      <c r="C390" s="197"/>
      <c r="D390" s="191" t="s">
        <v>136</v>
      </c>
      <c r="E390" s="198" t="s">
        <v>1</v>
      </c>
      <c r="F390" s="199" t="s">
        <v>360</v>
      </c>
      <c r="G390" s="197"/>
      <c r="H390" s="200">
        <v>8</v>
      </c>
      <c r="I390" s="201"/>
      <c r="J390" s="197"/>
      <c r="K390" s="197"/>
      <c r="L390" s="202"/>
      <c r="M390" s="203"/>
      <c r="N390" s="204"/>
      <c r="O390" s="204"/>
      <c r="P390" s="204"/>
      <c r="Q390" s="204"/>
      <c r="R390" s="204"/>
      <c r="S390" s="204"/>
      <c r="T390" s="205"/>
      <c r="AT390" s="206" t="s">
        <v>136</v>
      </c>
      <c r="AU390" s="206" t="s">
        <v>83</v>
      </c>
      <c r="AV390" s="12" t="s">
        <v>85</v>
      </c>
      <c r="AW390" s="12" t="s">
        <v>31</v>
      </c>
      <c r="AX390" s="12" t="s">
        <v>75</v>
      </c>
      <c r="AY390" s="206" t="s">
        <v>126</v>
      </c>
    </row>
    <row r="391" spans="1:65" s="14" customFormat="1" ht="11.25">
      <c r="B391" s="218"/>
      <c r="C391" s="219"/>
      <c r="D391" s="191" t="s">
        <v>136</v>
      </c>
      <c r="E391" s="220" t="s">
        <v>1</v>
      </c>
      <c r="F391" s="221" t="s">
        <v>361</v>
      </c>
      <c r="G391" s="219"/>
      <c r="H391" s="220" t="s">
        <v>1</v>
      </c>
      <c r="I391" s="222"/>
      <c r="J391" s="219"/>
      <c r="K391" s="219"/>
      <c r="L391" s="223"/>
      <c r="M391" s="224"/>
      <c r="N391" s="225"/>
      <c r="O391" s="225"/>
      <c r="P391" s="225"/>
      <c r="Q391" s="225"/>
      <c r="R391" s="225"/>
      <c r="S391" s="225"/>
      <c r="T391" s="226"/>
      <c r="AT391" s="227" t="s">
        <v>136</v>
      </c>
      <c r="AU391" s="227" t="s">
        <v>83</v>
      </c>
      <c r="AV391" s="14" t="s">
        <v>83</v>
      </c>
      <c r="AW391" s="14" t="s">
        <v>31</v>
      </c>
      <c r="AX391" s="14" t="s">
        <v>75</v>
      </c>
      <c r="AY391" s="227" t="s">
        <v>126</v>
      </c>
    </row>
    <row r="392" spans="1:65" s="12" customFormat="1" ht="11.25">
      <c r="B392" s="196"/>
      <c r="C392" s="197"/>
      <c r="D392" s="191" t="s">
        <v>136</v>
      </c>
      <c r="E392" s="198" t="s">
        <v>1</v>
      </c>
      <c r="F392" s="199" t="s">
        <v>362</v>
      </c>
      <c r="G392" s="197"/>
      <c r="H392" s="200">
        <v>7</v>
      </c>
      <c r="I392" s="201"/>
      <c r="J392" s="197"/>
      <c r="K392" s="197"/>
      <c r="L392" s="202"/>
      <c r="M392" s="203"/>
      <c r="N392" s="204"/>
      <c r="O392" s="204"/>
      <c r="P392" s="204"/>
      <c r="Q392" s="204"/>
      <c r="R392" s="204"/>
      <c r="S392" s="204"/>
      <c r="T392" s="205"/>
      <c r="AT392" s="206" t="s">
        <v>136</v>
      </c>
      <c r="AU392" s="206" t="s">
        <v>83</v>
      </c>
      <c r="AV392" s="12" t="s">
        <v>85</v>
      </c>
      <c r="AW392" s="12" t="s">
        <v>31</v>
      </c>
      <c r="AX392" s="12" t="s">
        <v>75</v>
      </c>
      <c r="AY392" s="206" t="s">
        <v>126</v>
      </c>
    </row>
    <row r="393" spans="1:65" s="14" customFormat="1" ht="11.25">
      <c r="B393" s="218"/>
      <c r="C393" s="219"/>
      <c r="D393" s="191" t="s">
        <v>136</v>
      </c>
      <c r="E393" s="220" t="s">
        <v>1</v>
      </c>
      <c r="F393" s="221" t="s">
        <v>363</v>
      </c>
      <c r="G393" s="219"/>
      <c r="H393" s="220" t="s">
        <v>1</v>
      </c>
      <c r="I393" s="222"/>
      <c r="J393" s="219"/>
      <c r="K393" s="219"/>
      <c r="L393" s="223"/>
      <c r="M393" s="224"/>
      <c r="N393" s="225"/>
      <c r="O393" s="225"/>
      <c r="P393" s="225"/>
      <c r="Q393" s="225"/>
      <c r="R393" s="225"/>
      <c r="S393" s="225"/>
      <c r="T393" s="226"/>
      <c r="AT393" s="227" t="s">
        <v>136</v>
      </c>
      <c r="AU393" s="227" t="s">
        <v>83</v>
      </c>
      <c r="AV393" s="14" t="s">
        <v>83</v>
      </c>
      <c r="AW393" s="14" t="s">
        <v>31</v>
      </c>
      <c r="AX393" s="14" t="s">
        <v>75</v>
      </c>
      <c r="AY393" s="227" t="s">
        <v>126</v>
      </c>
    </row>
    <row r="394" spans="1:65" s="12" customFormat="1" ht="11.25">
      <c r="B394" s="196"/>
      <c r="C394" s="197"/>
      <c r="D394" s="191" t="s">
        <v>136</v>
      </c>
      <c r="E394" s="198" t="s">
        <v>1</v>
      </c>
      <c r="F394" s="199" t="s">
        <v>360</v>
      </c>
      <c r="G394" s="197"/>
      <c r="H394" s="200">
        <v>8</v>
      </c>
      <c r="I394" s="201"/>
      <c r="J394" s="197"/>
      <c r="K394" s="197"/>
      <c r="L394" s="202"/>
      <c r="M394" s="203"/>
      <c r="N394" s="204"/>
      <c r="O394" s="204"/>
      <c r="P394" s="204"/>
      <c r="Q394" s="204"/>
      <c r="R394" s="204"/>
      <c r="S394" s="204"/>
      <c r="T394" s="205"/>
      <c r="AT394" s="206" t="s">
        <v>136</v>
      </c>
      <c r="AU394" s="206" t="s">
        <v>83</v>
      </c>
      <c r="AV394" s="12" t="s">
        <v>85</v>
      </c>
      <c r="AW394" s="12" t="s">
        <v>31</v>
      </c>
      <c r="AX394" s="12" t="s">
        <v>75</v>
      </c>
      <c r="AY394" s="206" t="s">
        <v>126</v>
      </c>
    </row>
    <row r="395" spans="1:65" s="14" customFormat="1" ht="11.25">
      <c r="B395" s="218"/>
      <c r="C395" s="219"/>
      <c r="D395" s="191" t="s">
        <v>136</v>
      </c>
      <c r="E395" s="220" t="s">
        <v>1</v>
      </c>
      <c r="F395" s="221" t="s">
        <v>364</v>
      </c>
      <c r="G395" s="219"/>
      <c r="H395" s="220" t="s">
        <v>1</v>
      </c>
      <c r="I395" s="222"/>
      <c r="J395" s="219"/>
      <c r="K395" s="219"/>
      <c r="L395" s="223"/>
      <c r="M395" s="224"/>
      <c r="N395" s="225"/>
      <c r="O395" s="225"/>
      <c r="P395" s="225"/>
      <c r="Q395" s="225"/>
      <c r="R395" s="225"/>
      <c r="S395" s="225"/>
      <c r="T395" s="226"/>
      <c r="AT395" s="227" t="s">
        <v>136</v>
      </c>
      <c r="AU395" s="227" t="s">
        <v>83</v>
      </c>
      <c r="AV395" s="14" t="s">
        <v>83</v>
      </c>
      <c r="AW395" s="14" t="s">
        <v>31</v>
      </c>
      <c r="AX395" s="14" t="s">
        <v>75</v>
      </c>
      <c r="AY395" s="227" t="s">
        <v>126</v>
      </c>
    </row>
    <row r="396" spans="1:65" s="12" customFormat="1" ht="11.25">
      <c r="B396" s="196"/>
      <c r="C396" s="197"/>
      <c r="D396" s="191" t="s">
        <v>136</v>
      </c>
      <c r="E396" s="198" t="s">
        <v>1</v>
      </c>
      <c r="F396" s="199" t="s">
        <v>365</v>
      </c>
      <c r="G396" s="197"/>
      <c r="H396" s="200">
        <v>4</v>
      </c>
      <c r="I396" s="201"/>
      <c r="J396" s="197"/>
      <c r="K396" s="197"/>
      <c r="L396" s="202"/>
      <c r="M396" s="203"/>
      <c r="N396" s="204"/>
      <c r="O396" s="204"/>
      <c r="P396" s="204"/>
      <c r="Q396" s="204"/>
      <c r="R396" s="204"/>
      <c r="S396" s="204"/>
      <c r="T396" s="205"/>
      <c r="AT396" s="206" t="s">
        <v>136</v>
      </c>
      <c r="AU396" s="206" t="s">
        <v>83</v>
      </c>
      <c r="AV396" s="12" t="s">
        <v>85</v>
      </c>
      <c r="AW396" s="12" t="s">
        <v>31</v>
      </c>
      <c r="AX396" s="12" t="s">
        <v>75</v>
      </c>
      <c r="AY396" s="206" t="s">
        <v>126</v>
      </c>
    </row>
    <row r="397" spans="1:65" s="14" customFormat="1" ht="11.25">
      <c r="B397" s="218"/>
      <c r="C397" s="219"/>
      <c r="D397" s="191" t="s">
        <v>136</v>
      </c>
      <c r="E397" s="220" t="s">
        <v>1</v>
      </c>
      <c r="F397" s="221" t="s">
        <v>366</v>
      </c>
      <c r="G397" s="219"/>
      <c r="H397" s="220" t="s">
        <v>1</v>
      </c>
      <c r="I397" s="222"/>
      <c r="J397" s="219"/>
      <c r="K397" s="219"/>
      <c r="L397" s="223"/>
      <c r="M397" s="224"/>
      <c r="N397" s="225"/>
      <c r="O397" s="225"/>
      <c r="P397" s="225"/>
      <c r="Q397" s="225"/>
      <c r="R397" s="225"/>
      <c r="S397" s="225"/>
      <c r="T397" s="226"/>
      <c r="AT397" s="227" t="s">
        <v>136</v>
      </c>
      <c r="AU397" s="227" t="s">
        <v>83</v>
      </c>
      <c r="AV397" s="14" t="s">
        <v>83</v>
      </c>
      <c r="AW397" s="14" t="s">
        <v>31</v>
      </c>
      <c r="AX397" s="14" t="s">
        <v>75</v>
      </c>
      <c r="AY397" s="227" t="s">
        <v>126</v>
      </c>
    </row>
    <row r="398" spans="1:65" s="12" customFormat="1" ht="11.25">
      <c r="B398" s="196"/>
      <c r="C398" s="197"/>
      <c r="D398" s="191" t="s">
        <v>136</v>
      </c>
      <c r="E398" s="198" t="s">
        <v>1</v>
      </c>
      <c r="F398" s="199" t="s">
        <v>360</v>
      </c>
      <c r="G398" s="197"/>
      <c r="H398" s="200">
        <v>8</v>
      </c>
      <c r="I398" s="201"/>
      <c r="J398" s="197"/>
      <c r="K398" s="197"/>
      <c r="L398" s="202"/>
      <c r="M398" s="203"/>
      <c r="N398" s="204"/>
      <c r="O398" s="204"/>
      <c r="P398" s="204"/>
      <c r="Q398" s="204"/>
      <c r="R398" s="204"/>
      <c r="S398" s="204"/>
      <c r="T398" s="205"/>
      <c r="AT398" s="206" t="s">
        <v>136</v>
      </c>
      <c r="AU398" s="206" t="s">
        <v>83</v>
      </c>
      <c r="AV398" s="12" t="s">
        <v>85</v>
      </c>
      <c r="AW398" s="12" t="s">
        <v>31</v>
      </c>
      <c r="AX398" s="12" t="s">
        <v>75</v>
      </c>
      <c r="AY398" s="206" t="s">
        <v>126</v>
      </c>
    </row>
    <row r="399" spans="1:65" s="13" customFormat="1" ht="11.25">
      <c r="B399" s="207"/>
      <c r="C399" s="208"/>
      <c r="D399" s="191" t="s">
        <v>136</v>
      </c>
      <c r="E399" s="209" t="s">
        <v>1</v>
      </c>
      <c r="F399" s="210" t="s">
        <v>138</v>
      </c>
      <c r="G399" s="208"/>
      <c r="H399" s="211">
        <v>35</v>
      </c>
      <c r="I399" s="212"/>
      <c r="J399" s="208"/>
      <c r="K399" s="208"/>
      <c r="L399" s="213"/>
      <c r="M399" s="214"/>
      <c r="N399" s="215"/>
      <c r="O399" s="215"/>
      <c r="P399" s="215"/>
      <c r="Q399" s="215"/>
      <c r="R399" s="215"/>
      <c r="S399" s="215"/>
      <c r="T399" s="216"/>
      <c r="AT399" s="217" t="s">
        <v>136</v>
      </c>
      <c r="AU399" s="217" t="s">
        <v>83</v>
      </c>
      <c r="AV399" s="13" t="s">
        <v>133</v>
      </c>
      <c r="AW399" s="13" t="s">
        <v>31</v>
      </c>
      <c r="AX399" s="13" t="s">
        <v>83</v>
      </c>
      <c r="AY399" s="217" t="s">
        <v>126</v>
      </c>
    </row>
    <row r="400" spans="1:65" s="2" customFormat="1" ht="16.5" customHeight="1">
      <c r="A400" s="33"/>
      <c r="B400" s="34"/>
      <c r="C400" s="177" t="s">
        <v>372</v>
      </c>
      <c r="D400" s="177" t="s">
        <v>127</v>
      </c>
      <c r="E400" s="178" t="s">
        <v>373</v>
      </c>
      <c r="F400" s="179" t="s">
        <v>374</v>
      </c>
      <c r="G400" s="180" t="s">
        <v>347</v>
      </c>
      <c r="H400" s="181">
        <v>0.71599999999999997</v>
      </c>
      <c r="I400" s="182"/>
      <c r="J400" s="183">
        <f>ROUND(I400*H400,2)</f>
        <v>0</v>
      </c>
      <c r="K400" s="179" t="s">
        <v>1</v>
      </c>
      <c r="L400" s="184"/>
      <c r="M400" s="185" t="s">
        <v>1</v>
      </c>
      <c r="N400" s="186" t="s">
        <v>40</v>
      </c>
      <c r="O400" s="70"/>
      <c r="P400" s="187">
        <f>O400*H400</f>
        <v>0</v>
      </c>
      <c r="Q400" s="187">
        <v>1</v>
      </c>
      <c r="R400" s="187">
        <f>Q400*H400</f>
        <v>0.71599999999999997</v>
      </c>
      <c r="S400" s="187">
        <v>0</v>
      </c>
      <c r="T400" s="188">
        <f>S400*H400</f>
        <v>0</v>
      </c>
      <c r="U400" s="33"/>
      <c r="V400" s="33"/>
      <c r="W400" s="33"/>
      <c r="X400" s="33"/>
      <c r="Y400" s="33"/>
      <c r="Z400" s="33"/>
      <c r="AA400" s="33"/>
      <c r="AB400" s="33"/>
      <c r="AC400" s="33"/>
      <c r="AD400" s="33"/>
      <c r="AE400" s="33"/>
      <c r="AR400" s="189" t="s">
        <v>132</v>
      </c>
      <c r="AT400" s="189" t="s">
        <v>127</v>
      </c>
      <c r="AU400" s="189" t="s">
        <v>83</v>
      </c>
      <c r="AY400" s="16" t="s">
        <v>126</v>
      </c>
      <c r="BE400" s="190">
        <f>IF(N400="základní",J400,0)</f>
        <v>0</v>
      </c>
      <c r="BF400" s="190">
        <f>IF(N400="snížená",J400,0)</f>
        <v>0</v>
      </c>
      <c r="BG400" s="190">
        <f>IF(N400="zákl. přenesená",J400,0)</f>
        <v>0</v>
      </c>
      <c r="BH400" s="190">
        <f>IF(N400="sníž. přenesená",J400,0)</f>
        <v>0</v>
      </c>
      <c r="BI400" s="190">
        <f>IF(N400="nulová",J400,0)</f>
        <v>0</v>
      </c>
      <c r="BJ400" s="16" t="s">
        <v>83</v>
      </c>
      <c r="BK400" s="190">
        <f>ROUND(I400*H400,2)</f>
        <v>0</v>
      </c>
      <c r="BL400" s="16" t="s">
        <v>133</v>
      </c>
      <c r="BM400" s="189" t="s">
        <v>375</v>
      </c>
    </row>
    <row r="401" spans="1:65" s="2" customFormat="1" ht="11.25">
      <c r="A401" s="33"/>
      <c r="B401" s="34"/>
      <c r="C401" s="35"/>
      <c r="D401" s="191" t="s">
        <v>135</v>
      </c>
      <c r="E401" s="35"/>
      <c r="F401" s="192" t="s">
        <v>374</v>
      </c>
      <c r="G401" s="35"/>
      <c r="H401" s="35"/>
      <c r="I401" s="193"/>
      <c r="J401" s="35"/>
      <c r="K401" s="35"/>
      <c r="L401" s="38"/>
      <c r="M401" s="194"/>
      <c r="N401" s="195"/>
      <c r="O401" s="70"/>
      <c r="P401" s="70"/>
      <c r="Q401" s="70"/>
      <c r="R401" s="70"/>
      <c r="S401" s="70"/>
      <c r="T401" s="71"/>
      <c r="U401" s="33"/>
      <c r="V401" s="33"/>
      <c r="W401" s="33"/>
      <c r="X401" s="33"/>
      <c r="Y401" s="33"/>
      <c r="Z401" s="33"/>
      <c r="AA401" s="33"/>
      <c r="AB401" s="33"/>
      <c r="AC401" s="33"/>
      <c r="AD401" s="33"/>
      <c r="AE401" s="33"/>
      <c r="AT401" s="16" t="s">
        <v>135</v>
      </c>
      <c r="AU401" s="16" t="s">
        <v>83</v>
      </c>
    </row>
    <row r="402" spans="1:65" s="14" customFormat="1" ht="11.25">
      <c r="B402" s="218"/>
      <c r="C402" s="219"/>
      <c r="D402" s="191" t="s">
        <v>136</v>
      </c>
      <c r="E402" s="220" t="s">
        <v>1</v>
      </c>
      <c r="F402" s="221" t="s">
        <v>376</v>
      </c>
      <c r="G402" s="219"/>
      <c r="H402" s="220" t="s">
        <v>1</v>
      </c>
      <c r="I402" s="222"/>
      <c r="J402" s="219"/>
      <c r="K402" s="219"/>
      <c r="L402" s="223"/>
      <c r="M402" s="224"/>
      <c r="N402" s="225"/>
      <c r="O402" s="225"/>
      <c r="P402" s="225"/>
      <c r="Q402" s="225"/>
      <c r="R402" s="225"/>
      <c r="S402" s="225"/>
      <c r="T402" s="226"/>
      <c r="AT402" s="227" t="s">
        <v>136</v>
      </c>
      <c r="AU402" s="227" t="s">
        <v>83</v>
      </c>
      <c r="AV402" s="14" t="s">
        <v>83</v>
      </c>
      <c r="AW402" s="14" t="s">
        <v>31</v>
      </c>
      <c r="AX402" s="14" t="s">
        <v>75</v>
      </c>
      <c r="AY402" s="227" t="s">
        <v>126</v>
      </c>
    </row>
    <row r="403" spans="1:65" s="12" customFormat="1" ht="11.25">
      <c r="B403" s="196"/>
      <c r="C403" s="197"/>
      <c r="D403" s="191" t="s">
        <v>136</v>
      </c>
      <c r="E403" s="198" t="s">
        <v>1</v>
      </c>
      <c r="F403" s="199" t="s">
        <v>377</v>
      </c>
      <c r="G403" s="197"/>
      <c r="H403" s="200">
        <v>0.3</v>
      </c>
      <c r="I403" s="201"/>
      <c r="J403" s="197"/>
      <c r="K403" s="197"/>
      <c r="L403" s="202"/>
      <c r="M403" s="203"/>
      <c r="N403" s="204"/>
      <c r="O403" s="204"/>
      <c r="P403" s="204"/>
      <c r="Q403" s="204"/>
      <c r="R403" s="204"/>
      <c r="S403" s="204"/>
      <c r="T403" s="205"/>
      <c r="AT403" s="206" t="s">
        <v>136</v>
      </c>
      <c r="AU403" s="206" t="s">
        <v>83</v>
      </c>
      <c r="AV403" s="12" t="s">
        <v>85</v>
      </c>
      <c r="AW403" s="12" t="s">
        <v>31</v>
      </c>
      <c r="AX403" s="12" t="s">
        <v>75</v>
      </c>
      <c r="AY403" s="206" t="s">
        <v>126</v>
      </c>
    </row>
    <row r="404" spans="1:65" s="14" customFormat="1" ht="11.25">
      <c r="B404" s="218"/>
      <c r="C404" s="219"/>
      <c r="D404" s="191" t="s">
        <v>136</v>
      </c>
      <c r="E404" s="220" t="s">
        <v>1</v>
      </c>
      <c r="F404" s="221" t="s">
        <v>378</v>
      </c>
      <c r="G404" s="219"/>
      <c r="H404" s="220" t="s">
        <v>1</v>
      </c>
      <c r="I404" s="222"/>
      <c r="J404" s="219"/>
      <c r="K404" s="219"/>
      <c r="L404" s="223"/>
      <c r="M404" s="224"/>
      <c r="N404" s="225"/>
      <c r="O404" s="225"/>
      <c r="P404" s="225"/>
      <c r="Q404" s="225"/>
      <c r="R404" s="225"/>
      <c r="S404" s="225"/>
      <c r="T404" s="226"/>
      <c r="AT404" s="227" t="s">
        <v>136</v>
      </c>
      <c r="AU404" s="227" t="s">
        <v>83</v>
      </c>
      <c r="AV404" s="14" t="s">
        <v>83</v>
      </c>
      <c r="AW404" s="14" t="s">
        <v>31</v>
      </c>
      <c r="AX404" s="14" t="s">
        <v>75</v>
      </c>
      <c r="AY404" s="227" t="s">
        <v>126</v>
      </c>
    </row>
    <row r="405" spans="1:65" s="12" customFormat="1" ht="11.25">
      <c r="B405" s="196"/>
      <c r="C405" s="197"/>
      <c r="D405" s="191" t="s">
        <v>136</v>
      </c>
      <c r="E405" s="198" t="s">
        <v>1</v>
      </c>
      <c r="F405" s="199" t="s">
        <v>379</v>
      </c>
      <c r="G405" s="197"/>
      <c r="H405" s="200">
        <v>0.41499999999999998</v>
      </c>
      <c r="I405" s="201"/>
      <c r="J405" s="197"/>
      <c r="K405" s="197"/>
      <c r="L405" s="202"/>
      <c r="M405" s="203"/>
      <c r="N405" s="204"/>
      <c r="O405" s="204"/>
      <c r="P405" s="204"/>
      <c r="Q405" s="204"/>
      <c r="R405" s="204"/>
      <c r="S405" s="204"/>
      <c r="T405" s="205"/>
      <c r="AT405" s="206" t="s">
        <v>136</v>
      </c>
      <c r="AU405" s="206" t="s">
        <v>83</v>
      </c>
      <c r="AV405" s="12" t="s">
        <v>85</v>
      </c>
      <c r="AW405" s="12" t="s">
        <v>31</v>
      </c>
      <c r="AX405" s="12" t="s">
        <v>75</v>
      </c>
      <c r="AY405" s="206" t="s">
        <v>126</v>
      </c>
    </row>
    <row r="406" spans="1:65" s="14" customFormat="1" ht="11.25">
      <c r="B406" s="218"/>
      <c r="C406" s="219"/>
      <c r="D406" s="191" t="s">
        <v>136</v>
      </c>
      <c r="E406" s="220" t="s">
        <v>1</v>
      </c>
      <c r="F406" s="221" t="s">
        <v>270</v>
      </c>
      <c r="G406" s="219"/>
      <c r="H406" s="220" t="s">
        <v>1</v>
      </c>
      <c r="I406" s="222"/>
      <c r="J406" s="219"/>
      <c r="K406" s="219"/>
      <c r="L406" s="223"/>
      <c r="M406" s="224"/>
      <c r="N406" s="225"/>
      <c r="O406" s="225"/>
      <c r="P406" s="225"/>
      <c r="Q406" s="225"/>
      <c r="R406" s="225"/>
      <c r="S406" s="225"/>
      <c r="T406" s="226"/>
      <c r="AT406" s="227" t="s">
        <v>136</v>
      </c>
      <c r="AU406" s="227" t="s">
        <v>83</v>
      </c>
      <c r="AV406" s="14" t="s">
        <v>83</v>
      </c>
      <c r="AW406" s="14" t="s">
        <v>31</v>
      </c>
      <c r="AX406" s="14" t="s">
        <v>75</v>
      </c>
      <c r="AY406" s="227" t="s">
        <v>126</v>
      </c>
    </row>
    <row r="407" spans="1:65" s="12" customFormat="1" ht="11.25">
      <c r="B407" s="196"/>
      <c r="C407" s="197"/>
      <c r="D407" s="191" t="s">
        <v>136</v>
      </c>
      <c r="E407" s="198" t="s">
        <v>1</v>
      </c>
      <c r="F407" s="199" t="s">
        <v>380</v>
      </c>
      <c r="G407" s="197"/>
      <c r="H407" s="200">
        <v>1E-3</v>
      </c>
      <c r="I407" s="201"/>
      <c r="J407" s="197"/>
      <c r="K407" s="197"/>
      <c r="L407" s="202"/>
      <c r="M407" s="203"/>
      <c r="N407" s="204"/>
      <c r="O407" s="204"/>
      <c r="P407" s="204"/>
      <c r="Q407" s="204"/>
      <c r="R407" s="204"/>
      <c r="S407" s="204"/>
      <c r="T407" s="205"/>
      <c r="AT407" s="206" t="s">
        <v>136</v>
      </c>
      <c r="AU407" s="206" t="s">
        <v>83</v>
      </c>
      <c r="AV407" s="12" t="s">
        <v>85</v>
      </c>
      <c r="AW407" s="12" t="s">
        <v>31</v>
      </c>
      <c r="AX407" s="12" t="s">
        <v>75</v>
      </c>
      <c r="AY407" s="206" t="s">
        <v>126</v>
      </c>
    </row>
    <row r="408" spans="1:65" s="13" customFormat="1" ht="11.25">
      <c r="B408" s="207"/>
      <c r="C408" s="208"/>
      <c r="D408" s="191" t="s">
        <v>136</v>
      </c>
      <c r="E408" s="209" t="s">
        <v>1</v>
      </c>
      <c r="F408" s="210" t="s">
        <v>138</v>
      </c>
      <c r="G408" s="208"/>
      <c r="H408" s="211">
        <v>0.71599999999999997</v>
      </c>
      <c r="I408" s="212"/>
      <c r="J408" s="208"/>
      <c r="K408" s="208"/>
      <c r="L408" s="213"/>
      <c r="M408" s="214"/>
      <c r="N408" s="215"/>
      <c r="O408" s="215"/>
      <c r="P408" s="215"/>
      <c r="Q408" s="215"/>
      <c r="R408" s="215"/>
      <c r="S408" s="215"/>
      <c r="T408" s="216"/>
      <c r="AT408" s="217" t="s">
        <v>136</v>
      </c>
      <c r="AU408" s="217" t="s">
        <v>83</v>
      </c>
      <c r="AV408" s="13" t="s">
        <v>133</v>
      </c>
      <c r="AW408" s="13" t="s">
        <v>31</v>
      </c>
      <c r="AX408" s="13" t="s">
        <v>83</v>
      </c>
      <c r="AY408" s="217" t="s">
        <v>126</v>
      </c>
    </row>
    <row r="409" spans="1:65" s="2" customFormat="1" ht="16.5" customHeight="1">
      <c r="A409" s="33"/>
      <c r="B409" s="34"/>
      <c r="C409" s="177" t="s">
        <v>231</v>
      </c>
      <c r="D409" s="177" t="s">
        <v>127</v>
      </c>
      <c r="E409" s="178" t="s">
        <v>381</v>
      </c>
      <c r="F409" s="179" t="s">
        <v>382</v>
      </c>
      <c r="G409" s="180" t="s">
        <v>347</v>
      </c>
      <c r="H409" s="181">
        <v>56.1</v>
      </c>
      <c r="I409" s="182"/>
      <c r="J409" s="183">
        <f>ROUND(I409*H409,2)</f>
        <v>0</v>
      </c>
      <c r="K409" s="179" t="s">
        <v>1</v>
      </c>
      <c r="L409" s="184"/>
      <c r="M409" s="185" t="s">
        <v>1</v>
      </c>
      <c r="N409" s="186" t="s">
        <v>40</v>
      </c>
      <c r="O409" s="70"/>
      <c r="P409" s="187">
        <f>O409*H409</f>
        <v>0</v>
      </c>
      <c r="Q409" s="187">
        <v>1</v>
      </c>
      <c r="R409" s="187">
        <f>Q409*H409</f>
        <v>56.1</v>
      </c>
      <c r="S409" s="187">
        <v>0</v>
      </c>
      <c r="T409" s="188">
        <f>S409*H409</f>
        <v>0</v>
      </c>
      <c r="U409" s="33"/>
      <c r="V409" s="33"/>
      <c r="W409" s="33"/>
      <c r="X409" s="33"/>
      <c r="Y409" s="33"/>
      <c r="Z409" s="33"/>
      <c r="AA409" s="33"/>
      <c r="AB409" s="33"/>
      <c r="AC409" s="33"/>
      <c r="AD409" s="33"/>
      <c r="AE409" s="33"/>
      <c r="AR409" s="189" t="s">
        <v>132</v>
      </c>
      <c r="AT409" s="189" t="s">
        <v>127</v>
      </c>
      <c r="AU409" s="189" t="s">
        <v>83</v>
      </c>
      <c r="AY409" s="16" t="s">
        <v>126</v>
      </c>
      <c r="BE409" s="190">
        <f>IF(N409="základní",J409,0)</f>
        <v>0</v>
      </c>
      <c r="BF409" s="190">
        <f>IF(N409="snížená",J409,0)</f>
        <v>0</v>
      </c>
      <c r="BG409" s="190">
        <f>IF(N409="zákl. přenesená",J409,0)</f>
        <v>0</v>
      </c>
      <c r="BH409" s="190">
        <f>IF(N409="sníž. přenesená",J409,0)</f>
        <v>0</v>
      </c>
      <c r="BI409" s="190">
        <f>IF(N409="nulová",J409,0)</f>
        <v>0</v>
      </c>
      <c r="BJ409" s="16" t="s">
        <v>83</v>
      </c>
      <c r="BK409" s="190">
        <f>ROUND(I409*H409,2)</f>
        <v>0</v>
      </c>
      <c r="BL409" s="16" t="s">
        <v>133</v>
      </c>
      <c r="BM409" s="189" t="s">
        <v>383</v>
      </c>
    </row>
    <row r="410" spans="1:65" s="2" customFormat="1" ht="11.25">
      <c r="A410" s="33"/>
      <c r="B410" s="34"/>
      <c r="C410" s="35"/>
      <c r="D410" s="191" t="s">
        <v>135</v>
      </c>
      <c r="E410" s="35"/>
      <c r="F410" s="192" t="s">
        <v>384</v>
      </c>
      <c r="G410" s="35"/>
      <c r="H410" s="35"/>
      <c r="I410" s="193"/>
      <c r="J410" s="35"/>
      <c r="K410" s="35"/>
      <c r="L410" s="38"/>
      <c r="M410" s="194"/>
      <c r="N410" s="195"/>
      <c r="O410" s="70"/>
      <c r="P410" s="70"/>
      <c r="Q410" s="70"/>
      <c r="R410" s="70"/>
      <c r="S410" s="70"/>
      <c r="T410" s="71"/>
      <c r="U410" s="33"/>
      <c r="V410" s="33"/>
      <c r="W410" s="33"/>
      <c r="X410" s="33"/>
      <c r="Y410" s="33"/>
      <c r="Z410" s="33"/>
      <c r="AA410" s="33"/>
      <c r="AB410" s="33"/>
      <c r="AC410" s="33"/>
      <c r="AD410" s="33"/>
      <c r="AE410" s="33"/>
      <c r="AT410" s="16" t="s">
        <v>135</v>
      </c>
      <c r="AU410" s="16" t="s">
        <v>83</v>
      </c>
    </row>
    <row r="411" spans="1:65" s="14" customFormat="1" ht="11.25">
      <c r="B411" s="218"/>
      <c r="C411" s="219"/>
      <c r="D411" s="191" t="s">
        <v>136</v>
      </c>
      <c r="E411" s="220" t="s">
        <v>1</v>
      </c>
      <c r="F411" s="221" t="s">
        <v>385</v>
      </c>
      <c r="G411" s="219"/>
      <c r="H411" s="220" t="s">
        <v>1</v>
      </c>
      <c r="I411" s="222"/>
      <c r="J411" s="219"/>
      <c r="K411" s="219"/>
      <c r="L411" s="223"/>
      <c r="M411" s="224"/>
      <c r="N411" s="225"/>
      <c r="O411" s="225"/>
      <c r="P411" s="225"/>
      <c r="Q411" s="225"/>
      <c r="R411" s="225"/>
      <c r="S411" s="225"/>
      <c r="T411" s="226"/>
      <c r="AT411" s="227" t="s">
        <v>136</v>
      </c>
      <c r="AU411" s="227" t="s">
        <v>83</v>
      </c>
      <c r="AV411" s="14" t="s">
        <v>83</v>
      </c>
      <c r="AW411" s="14" t="s">
        <v>31</v>
      </c>
      <c r="AX411" s="14" t="s">
        <v>75</v>
      </c>
      <c r="AY411" s="227" t="s">
        <v>126</v>
      </c>
    </row>
    <row r="412" spans="1:65" s="14" customFormat="1" ht="11.25">
      <c r="B412" s="218"/>
      <c r="C412" s="219"/>
      <c r="D412" s="191" t="s">
        <v>136</v>
      </c>
      <c r="E412" s="220" t="s">
        <v>1</v>
      </c>
      <c r="F412" s="221" t="s">
        <v>386</v>
      </c>
      <c r="G412" s="219"/>
      <c r="H412" s="220" t="s">
        <v>1</v>
      </c>
      <c r="I412" s="222"/>
      <c r="J412" s="219"/>
      <c r="K412" s="219"/>
      <c r="L412" s="223"/>
      <c r="M412" s="224"/>
      <c r="N412" s="225"/>
      <c r="O412" s="225"/>
      <c r="P412" s="225"/>
      <c r="Q412" s="225"/>
      <c r="R412" s="225"/>
      <c r="S412" s="225"/>
      <c r="T412" s="226"/>
      <c r="AT412" s="227" t="s">
        <v>136</v>
      </c>
      <c r="AU412" s="227" t="s">
        <v>83</v>
      </c>
      <c r="AV412" s="14" t="s">
        <v>83</v>
      </c>
      <c r="AW412" s="14" t="s">
        <v>31</v>
      </c>
      <c r="AX412" s="14" t="s">
        <v>75</v>
      </c>
      <c r="AY412" s="227" t="s">
        <v>126</v>
      </c>
    </row>
    <row r="413" spans="1:65" s="12" customFormat="1" ht="11.25">
      <c r="B413" s="196"/>
      <c r="C413" s="197"/>
      <c r="D413" s="191" t="s">
        <v>136</v>
      </c>
      <c r="E413" s="198" t="s">
        <v>1</v>
      </c>
      <c r="F413" s="199" t="s">
        <v>387</v>
      </c>
      <c r="G413" s="197"/>
      <c r="H413" s="200">
        <v>12.8</v>
      </c>
      <c r="I413" s="201"/>
      <c r="J413" s="197"/>
      <c r="K413" s="197"/>
      <c r="L413" s="202"/>
      <c r="M413" s="203"/>
      <c r="N413" s="204"/>
      <c r="O413" s="204"/>
      <c r="P413" s="204"/>
      <c r="Q413" s="204"/>
      <c r="R413" s="204"/>
      <c r="S413" s="204"/>
      <c r="T413" s="205"/>
      <c r="AT413" s="206" t="s">
        <v>136</v>
      </c>
      <c r="AU413" s="206" t="s">
        <v>83</v>
      </c>
      <c r="AV413" s="12" t="s">
        <v>85</v>
      </c>
      <c r="AW413" s="12" t="s">
        <v>31</v>
      </c>
      <c r="AX413" s="12" t="s">
        <v>75</v>
      </c>
      <c r="AY413" s="206" t="s">
        <v>126</v>
      </c>
    </row>
    <row r="414" spans="1:65" s="14" customFormat="1" ht="11.25">
      <c r="B414" s="218"/>
      <c r="C414" s="219"/>
      <c r="D414" s="191" t="s">
        <v>136</v>
      </c>
      <c r="E414" s="220" t="s">
        <v>1</v>
      </c>
      <c r="F414" s="221" t="s">
        <v>388</v>
      </c>
      <c r="G414" s="219"/>
      <c r="H414" s="220" t="s">
        <v>1</v>
      </c>
      <c r="I414" s="222"/>
      <c r="J414" s="219"/>
      <c r="K414" s="219"/>
      <c r="L414" s="223"/>
      <c r="M414" s="224"/>
      <c r="N414" s="225"/>
      <c r="O414" s="225"/>
      <c r="P414" s="225"/>
      <c r="Q414" s="225"/>
      <c r="R414" s="225"/>
      <c r="S414" s="225"/>
      <c r="T414" s="226"/>
      <c r="AT414" s="227" t="s">
        <v>136</v>
      </c>
      <c r="AU414" s="227" t="s">
        <v>83</v>
      </c>
      <c r="AV414" s="14" t="s">
        <v>83</v>
      </c>
      <c r="AW414" s="14" t="s">
        <v>31</v>
      </c>
      <c r="AX414" s="14" t="s">
        <v>75</v>
      </c>
      <c r="AY414" s="227" t="s">
        <v>126</v>
      </c>
    </row>
    <row r="415" spans="1:65" s="12" customFormat="1" ht="11.25">
      <c r="B415" s="196"/>
      <c r="C415" s="197"/>
      <c r="D415" s="191" t="s">
        <v>136</v>
      </c>
      <c r="E415" s="198" t="s">
        <v>1</v>
      </c>
      <c r="F415" s="199" t="s">
        <v>387</v>
      </c>
      <c r="G415" s="197"/>
      <c r="H415" s="200">
        <v>12.8</v>
      </c>
      <c r="I415" s="201"/>
      <c r="J415" s="197"/>
      <c r="K415" s="197"/>
      <c r="L415" s="202"/>
      <c r="M415" s="203"/>
      <c r="N415" s="204"/>
      <c r="O415" s="204"/>
      <c r="P415" s="204"/>
      <c r="Q415" s="204"/>
      <c r="R415" s="204"/>
      <c r="S415" s="204"/>
      <c r="T415" s="205"/>
      <c r="AT415" s="206" t="s">
        <v>136</v>
      </c>
      <c r="AU415" s="206" t="s">
        <v>83</v>
      </c>
      <c r="AV415" s="12" t="s">
        <v>85</v>
      </c>
      <c r="AW415" s="12" t="s">
        <v>31</v>
      </c>
      <c r="AX415" s="12" t="s">
        <v>75</v>
      </c>
      <c r="AY415" s="206" t="s">
        <v>126</v>
      </c>
    </row>
    <row r="416" spans="1:65" s="14" customFormat="1" ht="11.25">
      <c r="B416" s="218"/>
      <c r="C416" s="219"/>
      <c r="D416" s="191" t="s">
        <v>136</v>
      </c>
      <c r="E416" s="220" t="s">
        <v>1</v>
      </c>
      <c r="F416" s="221" t="s">
        <v>389</v>
      </c>
      <c r="G416" s="219"/>
      <c r="H416" s="220" t="s">
        <v>1</v>
      </c>
      <c r="I416" s="222"/>
      <c r="J416" s="219"/>
      <c r="K416" s="219"/>
      <c r="L416" s="223"/>
      <c r="M416" s="224"/>
      <c r="N416" s="225"/>
      <c r="O416" s="225"/>
      <c r="P416" s="225"/>
      <c r="Q416" s="225"/>
      <c r="R416" s="225"/>
      <c r="S416" s="225"/>
      <c r="T416" s="226"/>
      <c r="AT416" s="227" t="s">
        <v>136</v>
      </c>
      <c r="AU416" s="227" t="s">
        <v>83</v>
      </c>
      <c r="AV416" s="14" t="s">
        <v>83</v>
      </c>
      <c r="AW416" s="14" t="s">
        <v>31</v>
      </c>
      <c r="AX416" s="14" t="s">
        <v>75</v>
      </c>
      <c r="AY416" s="227" t="s">
        <v>126</v>
      </c>
    </row>
    <row r="417" spans="1:65" s="12" customFormat="1" ht="11.25">
      <c r="B417" s="196"/>
      <c r="C417" s="197"/>
      <c r="D417" s="191" t="s">
        <v>136</v>
      </c>
      <c r="E417" s="198" t="s">
        <v>1</v>
      </c>
      <c r="F417" s="199" t="s">
        <v>387</v>
      </c>
      <c r="G417" s="197"/>
      <c r="H417" s="200">
        <v>12.8</v>
      </c>
      <c r="I417" s="201"/>
      <c r="J417" s="197"/>
      <c r="K417" s="197"/>
      <c r="L417" s="202"/>
      <c r="M417" s="203"/>
      <c r="N417" s="204"/>
      <c r="O417" s="204"/>
      <c r="P417" s="204"/>
      <c r="Q417" s="204"/>
      <c r="R417" s="204"/>
      <c r="S417" s="204"/>
      <c r="T417" s="205"/>
      <c r="AT417" s="206" t="s">
        <v>136</v>
      </c>
      <c r="AU417" s="206" t="s">
        <v>83</v>
      </c>
      <c r="AV417" s="12" t="s">
        <v>85</v>
      </c>
      <c r="AW417" s="12" t="s">
        <v>31</v>
      </c>
      <c r="AX417" s="12" t="s">
        <v>75</v>
      </c>
      <c r="AY417" s="206" t="s">
        <v>126</v>
      </c>
    </row>
    <row r="418" spans="1:65" s="14" customFormat="1" ht="11.25">
      <c r="B418" s="218"/>
      <c r="C418" s="219"/>
      <c r="D418" s="191" t="s">
        <v>136</v>
      </c>
      <c r="E418" s="220" t="s">
        <v>1</v>
      </c>
      <c r="F418" s="221" t="s">
        <v>390</v>
      </c>
      <c r="G418" s="219"/>
      <c r="H418" s="220" t="s">
        <v>1</v>
      </c>
      <c r="I418" s="222"/>
      <c r="J418" s="219"/>
      <c r="K418" s="219"/>
      <c r="L418" s="223"/>
      <c r="M418" s="224"/>
      <c r="N418" s="225"/>
      <c r="O418" s="225"/>
      <c r="P418" s="225"/>
      <c r="Q418" s="225"/>
      <c r="R418" s="225"/>
      <c r="S418" s="225"/>
      <c r="T418" s="226"/>
      <c r="AT418" s="227" t="s">
        <v>136</v>
      </c>
      <c r="AU418" s="227" t="s">
        <v>83</v>
      </c>
      <c r="AV418" s="14" t="s">
        <v>83</v>
      </c>
      <c r="AW418" s="14" t="s">
        <v>31</v>
      </c>
      <c r="AX418" s="14" t="s">
        <v>75</v>
      </c>
      <c r="AY418" s="227" t="s">
        <v>126</v>
      </c>
    </row>
    <row r="419" spans="1:65" s="12" customFormat="1" ht="11.25">
      <c r="B419" s="196"/>
      <c r="C419" s="197"/>
      <c r="D419" s="191" t="s">
        <v>136</v>
      </c>
      <c r="E419" s="198" t="s">
        <v>1</v>
      </c>
      <c r="F419" s="199" t="s">
        <v>391</v>
      </c>
      <c r="G419" s="197"/>
      <c r="H419" s="200">
        <v>16.899999999999999</v>
      </c>
      <c r="I419" s="201"/>
      <c r="J419" s="197"/>
      <c r="K419" s="197"/>
      <c r="L419" s="202"/>
      <c r="M419" s="203"/>
      <c r="N419" s="204"/>
      <c r="O419" s="204"/>
      <c r="P419" s="204"/>
      <c r="Q419" s="204"/>
      <c r="R419" s="204"/>
      <c r="S419" s="204"/>
      <c r="T419" s="205"/>
      <c r="AT419" s="206" t="s">
        <v>136</v>
      </c>
      <c r="AU419" s="206" t="s">
        <v>83</v>
      </c>
      <c r="AV419" s="12" t="s">
        <v>85</v>
      </c>
      <c r="AW419" s="12" t="s">
        <v>31</v>
      </c>
      <c r="AX419" s="12" t="s">
        <v>75</v>
      </c>
      <c r="AY419" s="206" t="s">
        <v>126</v>
      </c>
    </row>
    <row r="420" spans="1:65" s="14" customFormat="1" ht="11.25">
      <c r="B420" s="218"/>
      <c r="C420" s="219"/>
      <c r="D420" s="191" t="s">
        <v>136</v>
      </c>
      <c r="E420" s="220" t="s">
        <v>1</v>
      </c>
      <c r="F420" s="221" t="s">
        <v>392</v>
      </c>
      <c r="G420" s="219"/>
      <c r="H420" s="220" t="s">
        <v>1</v>
      </c>
      <c r="I420" s="222"/>
      <c r="J420" s="219"/>
      <c r="K420" s="219"/>
      <c r="L420" s="223"/>
      <c r="M420" s="224"/>
      <c r="N420" s="225"/>
      <c r="O420" s="225"/>
      <c r="P420" s="225"/>
      <c r="Q420" s="225"/>
      <c r="R420" s="225"/>
      <c r="S420" s="225"/>
      <c r="T420" s="226"/>
      <c r="AT420" s="227" t="s">
        <v>136</v>
      </c>
      <c r="AU420" s="227" t="s">
        <v>83</v>
      </c>
      <c r="AV420" s="14" t="s">
        <v>83</v>
      </c>
      <c r="AW420" s="14" t="s">
        <v>31</v>
      </c>
      <c r="AX420" s="14" t="s">
        <v>75</v>
      </c>
      <c r="AY420" s="227" t="s">
        <v>126</v>
      </c>
    </row>
    <row r="421" spans="1:65" s="12" customFormat="1" ht="11.25">
      <c r="B421" s="196"/>
      <c r="C421" s="197"/>
      <c r="D421" s="191" t="s">
        <v>136</v>
      </c>
      <c r="E421" s="198" t="s">
        <v>1</v>
      </c>
      <c r="F421" s="199" t="s">
        <v>393</v>
      </c>
      <c r="G421" s="197"/>
      <c r="H421" s="200">
        <v>0.8</v>
      </c>
      <c r="I421" s="201"/>
      <c r="J421" s="197"/>
      <c r="K421" s="197"/>
      <c r="L421" s="202"/>
      <c r="M421" s="203"/>
      <c r="N421" s="204"/>
      <c r="O421" s="204"/>
      <c r="P421" s="204"/>
      <c r="Q421" s="204"/>
      <c r="R421" s="204"/>
      <c r="S421" s="204"/>
      <c r="T421" s="205"/>
      <c r="AT421" s="206" t="s">
        <v>136</v>
      </c>
      <c r="AU421" s="206" t="s">
        <v>83</v>
      </c>
      <c r="AV421" s="12" t="s">
        <v>85</v>
      </c>
      <c r="AW421" s="12" t="s">
        <v>31</v>
      </c>
      <c r="AX421" s="12" t="s">
        <v>75</v>
      </c>
      <c r="AY421" s="206" t="s">
        <v>126</v>
      </c>
    </row>
    <row r="422" spans="1:65" s="13" customFormat="1" ht="11.25">
      <c r="B422" s="207"/>
      <c r="C422" s="208"/>
      <c r="D422" s="191" t="s">
        <v>136</v>
      </c>
      <c r="E422" s="209" t="s">
        <v>1</v>
      </c>
      <c r="F422" s="210" t="s">
        <v>138</v>
      </c>
      <c r="G422" s="208"/>
      <c r="H422" s="211">
        <v>56.1</v>
      </c>
      <c r="I422" s="212"/>
      <c r="J422" s="208"/>
      <c r="K422" s="208"/>
      <c r="L422" s="213"/>
      <c r="M422" s="214"/>
      <c r="N422" s="215"/>
      <c r="O422" s="215"/>
      <c r="P422" s="215"/>
      <c r="Q422" s="215"/>
      <c r="R422" s="215"/>
      <c r="S422" s="215"/>
      <c r="T422" s="216"/>
      <c r="AT422" s="217" t="s">
        <v>136</v>
      </c>
      <c r="AU422" s="217" t="s">
        <v>83</v>
      </c>
      <c r="AV422" s="13" t="s">
        <v>133</v>
      </c>
      <c r="AW422" s="13" t="s">
        <v>31</v>
      </c>
      <c r="AX422" s="13" t="s">
        <v>83</v>
      </c>
      <c r="AY422" s="217" t="s">
        <v>126</v>
      </c>
    </row>
    <row r="423" spans="1:65" s="2" customFormat="1" ht="16.5" customHeight="1">
      <c r="A423" s="33"/>
      <c r="B423" s="34"/>
      <c r="C423" s="177" t="s">
        <v>394</v>
      </c>
      <c r="D423" s="177" t="s">
        <v>127</v>
      </c>
      <c r="E423" s="178" t="s">
        <v>395</v>
      </c>
      <c r="F423" s="179" t="s">
        <v>396</v>
      </c>
      <c r="G423" s="180" t="s">
        <v>397</v>
      </c>
      <c r="H423" s="181">
        <v>25</v>
      </c>
      <c r="I423" s="182"/>
      <c r="J423" s="183">
        <f>ROUND(I423*H423,2)</f>
        <v>0</v>
      </c>
      <c r="K423" s="179" t="s">
        <v>131</v>
      </c>
      <c r="L423" s="184"/>
      <c r="M423" s="185" t="s">
        <v>1</v>
      </c>
      <c r="N423" s="186" t="s">
        <v>40</v>
      </c>
      <c r="O423" s="70"/>
      <c r="P423" s="187">
        <f>O423*H423</f>
        <v>0</v>
      </c>
      <c r="Q423" s="187">
        <v>1E-3</v>
      </c>
      <c r="R423" s="187">
        <f>Q423*H423</f>
        <v>2.5000000000000001E-2</v>
      </c>
      <c r="S423" s="187">
        <v>0</v>
      </c>
      <c r="T423" s="188">
        <f>S423*H423</f>
        <v>0</v>
      </c>
      <c r="U423" s="33"/>
      <c r="V423" s="33"/>
      <c r="W423" s="33"/>
      <c r="X423" s="33"/>
      <c r="Y423" s="33"/>
      <c r="Z423" s="33"/>
      <c r="AA423" s="33"/>
      <c r="AB423" s="33"/>
      <c r="AC423" s="33"/>
      <c r="AD423" s="33"/>
      <c r="AE423" s="33"/>
      <c r="AR423" s="189" t="s">
        <v>132</v>
      </c>
      <c r="AT423" s="189" t="s">
        <v>127</v>
      </c>
      <c r="AU423" s="189" t="s">
        <v>83</v>
      </c>
      <c r="AY423" s="16" t="s">
        <v>126</v>
      </c>
      <c r="BE423" s="190">
        <f>IF(N423="základní",J423,0)</f>
        <v>0</v>
      </c>
      <c r="BF423" s="190">
        <f>IF(N423="snížená",J423,0)</f>
        <v>0</v>
      </c>
      <c r="BG423" s="190">
        <f>IF(N423="zákl. přenesená",J423,0)</f>
        <v>0</v>
      </c>
      <c r="BH423" s="190">
        <f>IF(N423="sníž. přenesená",J423,0)</f>
        <v>0</v>
      </c>
      <c r="BI423" s="190">
        <f>IF(N423="nulová",J423,0)</f>
        <v>0</v>
      </c>
      <c r="BJ423" s="16" t="s">
        <v>83</v>
      </c>
      <c r="BK423" s="190">
        <f>ROUND(I423*H423,2)</f>
        <v>0</v>
      </c>
      <c r="BL423" s="16" t="s">
        <v>133</v>
      </c>
      <c r="BM423" s="189" t="s">
        <v>398</v>
      </c>
    </row>
    <row r="424" spans="1:65" s="2" customFormat="1" ht="11.25">
      <c r="A424" s="33"/>
      <c r="B424" s="34"/>
      <c r="C424" s="35"/>
      <c r="D424" s="191" t="s">
        <v>135</v>
      </c>
      <c r="E424" s="35"/>
      <c r="F424" s="192" t="s">
        <v>396</v>
      </c>
      <c r="G424" s="35"/>
      <c r="H424" s="35"/>
      <c r="I424" s="193"/>
      <c r="J424" s="35"/>
      <c r="K424" s="35"/>
      <c r="L424" s="38"/>
      <c r="M424" s="194"/>
      <c r="N424" s="195"/>
      <c r="O424" s="70"/>
      <c r="P424" s="70"/>
      <c r="Q424" s="70"/>
      <c r="R424" s="70"/>
      <c r="S424" s="70"/>
      <c r="T424" s="71"/>
      <c r="U424" s="33"/>
      <c r="V424" s="33"/>
      <c r="W424" s="33"/>
      <c r="X424" s="33"/>
      <c r="Y424" s="33"/>
      <c r="Z424" s="33"/>
      <c r="AA424" s="33"/>
      <c r="AB424" s="33"/>
      <c r="AC424" s="33"/>
      <c r="AD424" s="33"/>
      <c r="AE424" s="33"/>
      <c r="AT424" s="16" t="s">
        <v>135</v>
      </c>
      <c r="AU424" s="16" t="s">
        <v>83</v>
      </c>
    </row>
    <row r="425" spans="1:65" s="12" customFormat="1" ht="11.25">
      <c r="B425" s="196"/>
      <c r="C425" s="197"/>
      <c r="D425" s="191" t="s">
        <v>136</v>
      </c>
      <c r="E425" s="198" t="s">
        <v>1</v>
      </c>
      <c r="F425" s="199" t="s">
        <v>277</v>
      </c>
      <c r="G425" s="197"/>
      <c r="H425" s="200">
        <v>25</v>
      </c>
      <c r="I425" s="201"/>
      <c r="J425" s="197"/>
      <c r="K425" s="197"/>
      <c r="L425" s="202"/>
      <c r="M425" s="203"/>
      <c r="N425" s="204"/>
      <c r="O425" s="204"/>
      <c r="P425" s="204"/>
      <c r="Q425" s="204"/>
      <c r="R425" s="204"/>
      <c r="S425" s="204"/>
      <c r="T425" s="205"/>
      <c r="AT425" s="206" t="s">
        <v>136</v>
      </c>
      <c r="AU425" s="206" t="s">
        <v>83</v>
      </c>
      <c r="AV425" s="12" t="s">
        <v>85</v>
      </c>
      <c r="AW425" s="12" t="s">
        <v>31</v>
      </c>
      <c r="AX425" s="12" t="s">
        <v>75</v>
      </c>
      <c r="AY425" s="206" t="s">
        <v>126</v>
      </c>
    </row>
    <row r="426" spans="1:65" s="13" customFormat="1" ht="11.25">
      <c r="B426" s="207"/>
      <c r="C426" s="208"/>
      <c r="D426" s="191" t="s">
        <v>136</v>
      </c>
      <c r="E426" s="209" t="s">
        <v>1</v>
      </c>
      <c r="F426" s="210" t="s">
        <v>138</v>
      </c>
      <c r="G426" s="208"/>
      <c r="H426" s="211">
        <v>25</v>
      </c>
      <c r="I426" s="212"/>
      <c r="J426" s="208"/>
      <c r="K426" s="208"/>
      <c r="L426" s="213"/>
      <c r="M426" s="214"/>
      <c r="N426" s="215"/>
      <c r="O426" s="215"/>
      <c r="P426" s="215"/>
      <c r="Q426" s="215"/>
      <c r="R426" s="215"/>
      <c r="S426" s="215"/>
      <c r="T426" s="216"/>
      <c r="AT426" s="217" t="s">
        <v>136</v>
      </c>
      <c r="AU426" s="217" t="s">
        <v>83</v>
      </c>
      <c r="AV426" s="13" t="s">
        <v>133</v>
      </c>
      <c r="AW426" s="13" t="s">
        <v>31</v>
      </c>
      <c r="AX426" s="13" t="s">
        <v>83</v>
      </c>
      <c r="AY426" s="217" t="s">
        <v>126</v>
      </c>
    </row>
    <row r="427" spans="1:65" s="2" customFormat="1" ht="21.75" customHeight="1">
      <c r="A427" s="33"/>
      <c r="B427" s="34"/>
      <c r="C427" s="177" t="s">
        <v>399</v>
      </c>
      <c r="D427" s="177" t="s">
        <v>127</v>
      </c>
      <c r="E427" s="178" t="s">
        <v>400</v>
      </c>
      <c r="F427" s="179" t="s">
        <v>401</v>
      </c>
      <c r="G427" s="180" t="s">
        <v>402</v>
      </c>
      <c r="H427" s="181">
        <v>3.875</v>
      </c>
      <c r="I427" s="182"/>
      <c r="J427" s="183">
        <f>ROUND(I427*H427,2)</f>
        <v>0</v>
      </c>
      <c r="K427" s="179" t="s">
        <v>131</v>
      </c>
      <c r="L427" s="184"/>
      <c r="M427" s="185" t="s">
        <v>1</v>
      </c>
      <c r="N427" s="186" t="s">
        <v>40</v>
      </c>
      <c r="O427" s="70"/>
      <c r="P427" s="187">
        <f>O427*H427</f>
        <v>0</v>
      </c>
      <c r="Q427" s="187">
        <v>2.234</v>
      </c>
      <c r="R427" s="187">
        <f>Q427*H427</f>
        <v>8.6567500000000006</v>
      </c>
      <c r="S427" s="187">
        <v>0</v>
      </c>
      <c r="T427" s="188">
        <f>S427*H427</f>
        <v>0</v>
      </c>
      <c r="U427" s="33"/>
      <c r="V427" s="33"/>
      <c r="W427" s="33"/>
      <c r="X427" s="33"/>
      <c r="Y427" s="33"/>
      <c r="Z427" s="33"/>
      <c r="AA427" s="33"/>
      <c r="AB427" s="33"/>
      <c r="AC427" s="33"/>
      <c r="AD427" s="33"/>
      <c r="AE427" s="33"/>
      <c r="AR427" s="189" t="s">
        <v>132</v>
      </c>
      <c r="AT427" s="189" t="s">
        <v>127</v>
      </c>
      <c r="AU427" s="189" t="s">
        <v>83</v>
      </c>
      <c r="AY427" s="16" t="s">
        <v>126</v>
      </c>
      <c r="BE427" s="190">
        <f>IF(N427="základní",J427,0)</f>
        <v>0</v>
      </c>
      <c r="BF427" s="190">
        <f>IF(N427="snížená",J427,0)</f>
        <v>0</v>
      </c>
      <c r="BG427" s="190">
        <f>IF(N427="zákl. přenesená",J427,0)</f>
        <v>0</v>
      </c>
      <c r="BH427" s="190">
        <f>IF(N427="sníž. přenesená",J427,0)</f>
        <v>0</v>
      </c>
      <c r="BI427" s="190">
        <f>IF(N427="nulová",J427,0)</f>
        <v>0</v>
      </c>
      <c r="BJ427" s="16" t="s">
        <v>83</v>
      </c>
      <c r="BK427" s="190">
        <f>ROUND(I427*H427,2)</f>
        <v>0</v>
      </c>
      <c r="BL427" s="16" t="s">
        <v>133</v>
      </c>
      <c r="BM427" s="189" t="s">
        <v>403</v>
      </c>
    </row>
    <row r="428" spans="1:65" s="2" customFormat="1" ht="11.25">
      <c r="A428" s="33"/>
      <c r="B428" s="34"/>
      <c r="C428" s="35"/>
      <c r="D428" s="191" t="s">
        <v>135</v>
      </c>
      <c r="E428" s="35"/>
      <c r="F428" s="192" t="s">
        <v>401</v>
      </c>
      <c r="G428" s="35"/>
      <c r="H428" s="35"/>
      <c r="I428" s="193"/>
      <c r="J428" s="35"/>
      <c r="K428" s="35"/>
      <c r="L428" s="38"/>
      <c r="M428" s="194"/>
      <c r="N428" s="195"/>
      <c r="O428" s="70"/>
      <c r="P428" s="70"/>
      <c r="Q428" s="70"/>
      <c r="R428" s="70"/>
      <c r="S428" s="70"/>
      <c r="T428" s="71"/>
      <c r="U428" s="33"/>
      <c r="V428" s="33"/>
      <c r="W428" s="33"/>
      <c r="X428" s="33"/>
      <c r="Y428" s="33"/>
      <c r="Z428" s="33"/>
      <c r="AA428" s="33"/>
      <c r="AB428" s="33"/>
      <c r="AC428" s="33"/>
      <c r="AD428" s="33"/>
      <c r="AE428" s="33"/>
      <c r="AT428" s="16" t="s">
        <v>135</v>
      </c>
      <c r="AU428" s="16" t="s">
        <v>83</v>
      </c>
    </row>
    <row r="429" spans="1:65" s="14" customFormat="1" ht="11.25">
      <c r="B429" s="218"/>
      <c r="C429" s="219"/>
      <c r="D429" s="191" t="s">
        <v>136</v>
      </c>
      <c r="E429" s="220" t="s">
        <v>1</v>
      </c>
      <c r="F429" s="221" t="s">
        <v>376</v>
      </c>
      <c r="G429" s="219"/>
      <c r="H429" s="220" t="s">
        <v>1</v>
      </c>
      <c r="I429" s="222"/>
      <c r="J429" s="219"/>
      <c r="K429" s="219"/>
      <c r="L429" s="223"/>
      <c r="M429" s="224"/>
      <c r="N429" s="225"/>
      <c r="O429" s="225"/>
      <c r="P429" s="225"/>
      <c r="Q429" s="225"/>
      <c r="R429" s="225"/>
      <c r="S429" s="225"/>
      <c r="T429" s="226"/>
      <c r="AT429" s="227" t="s">
        <v>136</v>
      </c>
      <c r="AU429" s="227" t="s">
        <v>83</v>
      </c>
      <c r="AV429" s="14" t="s">
        <v>83</v>
      </c>
      <c r="AW429" s="14" t="s">
        <v>31</v>
      </c>
      <c r="AX429" s="14" t="s">
        <v>75</v>
      </c>
      <c r="AY429" s="227" t="s">
        <v>126</v>
      </c>
    </row>
    <row r="430" spans="1:65" s="12" customFormat="1" ht="11.25">
      <c r="B430" s="196"/>
      <c r="C430" s="197"/>
      <c r="D430" s="191" t="s">
        <v>136</v>
      </c>
      <c r="E430" s="198" t="s">
        <v>1</v>
      </c>
      <c r="F430" s="199" t="s">
        <v>404</v>
      </c>
      <c r="G430" s="197"/>
      <c r="H430" s="200">
        <v>1.5</v>
      </c>
      <c r="I430" s="201"/>
      <c r="J430" s="197"/>
      <c r="K430" s="197"/>
      <c r="L430" s="202"/>
      <c r="M430" s="203"/>
      <c r="N430" s="204"/>
      <c r="O430" s="204"/>
      <c r="P430" s="204"/>
      <c r="Q430" s="204"/>
      <c r="R430" s="204"/>
      <c r="S430" s="204"/>
      <c r="T430" s="205"/>
      <c r="AT430" s="206" t="s">
        <v>136</v>
      </c>
      <c r="AU430" s="206" t="s">
        <v>83</v>
      </c>
      <c r="AV430" s="12" t="s">
        <v>85</v>
      </c>
      <c r="AW430" s="12" t="s">
        <v>31</v>
      </c>
      <c r="AX430" s="12" t="s">
        <v>75</v>
      </c>
      <c r="AY430" s="206" t="s">
        <v>126</v>
      </c>
    </row>
    <row r="431" spans="1:65" s="14" customFormat="1" ht="11.25">
      <c r="B431" s="218"/>
      <c r="C431" s="219"/>
      <c r="D431" s="191" t="s">
        <v>136</v>
      </c>
      <c r="E431" s="220" t="s">
        <v>1</v>
      </c>
      <c r="F431" s="221" t="s">
        <v>378</v>
      </c>
      <c r="G431" s="219"/>
      <c r="H431" s="220" t="s">
        <v>1</v>
      </c>
      <c r="I431" s="222"/>
      <c r="J431" s="219"/>
      <c r="K431" s="219"/>
      <c r="L431" s="223"/>
      <c r="M431" s="224"/>
      <c r="N431" s="225"/>
      <c r="O431" s="225"/>
      <c r="P431" s="225"/>
      <c r="Q431" s="225"/>
      <c r="R431" s="225"/>
      <c r="S431" s="225"/>
      <c r="T431" s="226"/>
      <c r="AT431" s="227" t="s">
        <v>136</v>
      </c>
      <c r="AU431" s="227" t="s">
        <v>83</v>
      </c>
      <c r="AV431" s="14" t="s">
        <v>83</v>
      </c>
      <c r="AW431" s="14" t="s">
        <v>31</v>
      </c>
      <c r="AX431" s="14" t="s">
        <v>75</v>
      </c>
      <c r="AY431" s="227" t="s">
        <v>126</v>
      </c>
    </row>
    <row r="432" spans="1:65" s="12" customFormat="1" ht="11.25">
      <c r="B432" s="196"/>
      <c r="C432" s="197"/>
      <c r="D432" s="191" t="s">
        <v>136</v>
      </c>
      <c r="E432" s="198" t="s">
        <v>1</v>
      </c>
      <c r="F432" s="199" t="s">
        <v>405</v>
      </c>
      <c r="G432" s="197"/>
      <c r="H432" s="200">
        <v>2.0750000000000002</v>
      </c>
      <c r="I432" s="201"/>
      <c r="J432" s="197"/>
      <c r="K432" s="197"/>
      <c r="L432" s="202"/>
      <c r="M432" s="203"/>
      <c r="N432" s="204"/>
      <c r="O432" s="204"/>
      <c r="P432" s="204"/>
      <c r="Q432" s="204"/>
      <c r="R432" s="204"/>
      <c r="S432" s="204"/>
      <c r="T432" s="205"/>
      <c r="AT432" s="206" t="s">
        <v>136</v>
      </c>
      <c r="AU432" s="206" t="s">
        <v>83</v>
      </c>
      <c r="AV432" s="12" t="s">
        <v>85</v>
      </c>
      <c r="AW432" s="12" t="s">
        <v>31</v>
      </c>
      <c r="AX432" s="12" t="s">
        <v>75</v>
      </c>
      <c r="AY432" s="206" t="s">
        <v>126</v>
      </c>
    </row>
    <row r="433" spans="1:65" s="14" customFormat="1" ht="11.25">
      <c r="B433" s="218"/>
      <c r="C433" s="219"/>
      <c r="D433" s="191" t="s">
        <v>136</v>
      </c>
      <c r="E433" s="220" t="s">
        <v>1</v>
      </c>
      <c r="F433" s="221" t="s">
        <v>406</v>
      </c>
      <c r="G433" s="219"/>
      <c r="H433" s="220" t="s">
        <v>1</v>
      </c>
      <c r="I433" s="222"/>
      <c r="J433" s="219"/>
      <c r="K433" s="219"/>
      <c r="L433" s="223"/>
      <c r="M433" s="224"/>
      <c r="N433" s="225"/>
      <c r="O433" s="225"/>
      <c r="P433" s="225"/>
      <c r="Q433" s="225"/>
      <c r="R433" s="225"/>
      <c r="S433" s="225"/>
      <c r="T433" s="226"/>
      <c r="AT433" s="227" t="s">
        <v>136</v>
      </c>
      <c r="AU433" s="227" t="s">
        <v>83</v>
      </c>
      <c r="AV433" s="14" t="s">
        <v>83</v>
      </c>
      <c r="AW433" s="14" t="s">
        <v>31</v>
      </c>
      <c r="AX433" s="14" t="s">
        <v>75</v>
      </c>
      <c r="AY433" s="227" t="s">
        <v>126</v>
      </c>
    </row>
    <row r="434" spans="1:65" s="12" customFormat="1" ht="11.25">
      <c r="B434" s="196"/>
      <c r="C434" s="197"/>
      <c r="D434" s="191" t="s">
        <v>136</v>
      </c>
      <c r="E434" s="198" t="s">
        <v>1</v>
      </c>
      <c r="F434" s="199" t="s">
        <v>407</v>
      </c>
      <c r="G434" s="197"/>
      <c r="H434" s="200">
        <v>0.3</v>
      </c>
      <c r="I434" s="201"/>
      <c r="J434" s="197"/>
      <c r="K434" s="197"/>
      <c r="L434" s="202"/>
      <c r="M434" s="203"/>
      <c r="N434" s="204"/>
      <c r="O434" s="204"/>
      <c r="P434" s="204"/>
      <c r="Q434" s="204"/>
      <c r="R434" s="204"/>
      <c r="S434" s="204"/>
      <c r="T434" s="205"/>
      <c r="AT434" s="206" t="s">
        <v>136</v>
      </c>
      <c r="AU434" s="206" t="s">
        <v>83</v>
      </c>
      <c r="AV434" s="12" t="s">
        <v>85</v>
      </c>
      <c r="AW434" s="12" t="s">
        <v>31</v>
      </c>
      <c r="AX434" s="12" t="s">
        <v>75</v>
      </c>
      <c r="AY434" s="206" t="s">
        <v>126</v>
      </c>
    </row>
    <row r="435" spans="1:65" s="13" customFormat="1" ht="11.25">
      <c r="B435" s="207"/>
      <c r="C435" s="208"/>
      <c r="D435" s="191" t="s">
        <v>136</v>
      </c>
      <c r="E435" s="209" t="s">
        <v>1</v>
      </c>
      <c r="F435" s="210" t="s">
        <v>138</v>
      </c>
      <c r="G435" s="208"/>
      <c r="H435" s="211">
        <v>3.875</v>
      </c>
      <c r="I435" s="212"/>
      <c r="J435" s="208"/>
      <c r="K435" s="208"/>
      <c r="L435" s="213"/>
      <c r="M435" s="214"/>
      <c r="N435" s="215"/>
      <c r="O435" s="215"/>
      <c r="P435" s="215"/>
      <c r="Q435" s="215"/>
      <c r="R435" s="215"/>
      <c r="S435" s="215"/>
      <c r="T435" s="216"/>
      <c r="AT435" s="217" t="s">
        <v>136</v>
      </c>
      <c r="AU435" s="217" t="s">
        <v>83</v>
      </c>
      <c r="AV435" s="13" t="s">
        <v>133</v>
      </c>
      <c r="AW435" s="13" t="s">
        <v>31</v>
      </c>
      <c r="AX435" s="13" t="s">
        <v>83</v>
      </c>
      <c r="AY435" s="217" t="s">
        <v>126</v>
      </c>
    </row>
    <row r="436" spans="1:65" s="2" customFormat="1" ht="16.5" customHeight="1">
      <c r="A436" s="33"/>
      <c r="B436" s="34"/>
      <c r="C436" s="177" t="s">
        <v>408</v>
      </c>
      <c r="D436" s="177" t="s">
        <v>127</v>
      </c>
      <c r="E436" s="178" t="s">
        <v>409</v>
      </c>
      <c r="F436" s="179" t="s">
        <v>410</v>
      </c>
      <c r="G436" s="180" t="s">
        <v>142</v>
      </c>
      <c r="H436" s="181">
        <v>4</v>
      </c>
      <c r="I436" s="182"/>
      <c r="J436" s="183">
        <f>ROUND(I436*H436,2)</f>
        <v>0</v>
      </c>
      <c r="K436" s="179" t="s">
        <v>131</v>
      </c>
      <c r="L436" s="184"/>
      <c r="M436" s="185" t="s">
        <v>1</v>
      </c>
      <c r="N436" s="186" t="s">
        <v>40</v>
      </c>
      <c r="O436" s="70"/>
      <c r="P436" s="187">
        <f>O436*H436</f>
        <v>0</v>
      </c>
      <c r="Q436" s="187">
        <v>0.39700000000000002</v>
      </c>
      <c r="R436" s="187">
        <f>Q436*H436</f>
        <v>1.5880000000000001</v>
      </c>
      <c r="S436" s="187">
        <v>0</v>
      </c>
      <c r="T436" s="188">
        <f>S436*H436</f>
        <v>0</v>
      </c>
      <c r="U436" s="33"/>
      <c r="V436" s="33"/>
      <c r="W436" s="33"/>
      <c r="X436" s="33"/>
      <c r="Y436" s="33"/>
      <c r="Z436" s="33"/>
      <c r="AA436" s="33"/>
      <c r="AB436" s="33"/>
      <c r="AC436" s="33"/>
      <c r="AD436" s="33"/>
      <c r="AE436" s="33"/>
      <c r="AR436" s="189" t="s">
        <v>132</v>
      </c>
      <c r="AT436" s="189" t="s">
        <v>127</v>
      </c>
      <c r="AU436" s="189" t="s">
        <v>83</v>
      </c>
      <c r="AY436" s="16" t="s">
        <v>126</v>
      </c>
      <c r="BE436" s="190">
        <f>IF(N436="základní",J436,0)</f>
        <v>0</v>
      </c>
      <c r="BF436" s="190">
        <f>IF(N436="snížená",J436,0)</f>
        <v>0</v>
      </c>
      <c r="BG436" s="190">
        <f>IF(N436="zákl. přenesená",J436,0)</f>
        <v>0</v>
      </c>
      <c r="BH436" s="190">
        <f>IF(N436="sníž. přenesená",J436,0)</f>
        <v>0</v>
      </c>
      <c r="BI436" s="190">
        <f>IF(N436="nulová",J436,0)</f>
        <v>0</v>
      </c>
      <c r="BJ436" s="16" t="s">
        <v>83</v>
      </c>
      <c r="BK436" s="190">
        <f>ROUND(I436*H436,2)</f>
        <v>0</v>
      </c>
      <c r="BL436" s="16" t="s">
        <v>133</v>
      </c>
      <c r="BM436" s="189" t="s">
        <v>411</v>
      </c>
    </row>
    <row r="437" spans="1:65" s="2" customFormat="1" ht="11.25">
      <c r="A437" s="33"/>
      <c r="B437" s="34"/>
      <c r="C437" s="35"/>
      <c r="D437" s="191" t="s">
        <v>135</v>
      </c>
      <c r="E437" s="35"/>
      <c r="F437" s="192" t="s">
        <v>410</v>
      </c>
      <c r="G437" s="35"/>
      <c r="H437" s="35"/>
      <c r="I437" s="193"/>
      <c r="J437" s="35"/>
      <c r="K437" s="35"/>
      <c r="L437" s="38"/>
      <c r="M437" s="194"/>
      <c r="N437" s="195"/>
      <c r="O437" s="70"/>
      <c r="P437" s="70"/>
      <c r="Q437" s="70"/>
      <c r="R437" s="70"/>
      <c r="S437" s="70"/>
      <c r="T437" s="71"/>
      <c r="U437" s="33"/>
      <c r="V437" s="33"/>
      <c r="W437" s="33"/>
      <c r="X437" s="33"/>
      <c r="Y437" s="33"/>
      <c r="Z437" s="33"/>
      <c r="AA437" s="33"/>
      <c r="AB437" s="33"/>
      <c r="AC437" s="33"/>
      <c r="AD437" s="33"/>
      <c r="AE437" s="33"/>
      <c r="AT437" s="16" t="s">
        <v>135</v>
      </c>
      <c r="AU437" s="16" t="s">
        <v>83</v>
      </c>
    </row>
    <row r="438" spans="1:65" s="14" customFormat="1" ht="11.25">
      <c r="B438" s="218"/>
      <c r="C438" s="219"/>
      <c r="D438" s="191" t="s">
        <v>136</v>
      </c>
      <c r="E438" s="220" t="s">
        <v>1</v>
      </c>
      <c r="F438" s="221" t="s">
        <v>412</v>
      </c>
      <c r="G438" s="219"/>
      <c r="H438" s="220" t="s">
        <v>1</v>
      </c>
      <c r="I438" s="222"/>
      <c r="J438" s="219"/>
      <c r="K438" s="219"/>
      <c r="L438" s="223"/>
      <c r="M438" s="224"/>
      <c r="N438" s="225"/>
      <c r="O438" s="225"/>
      <c r="P438" s="225"/>
      <c r="Q438" s="225"/>
      <c r="R438" s="225"/>
      <c r="S438" s="225"/>
      <c r="T438" s="226"/>
      <c r="AT438" s="227" t="s">
        <v>136</v>
      </c>
      <c r="AU438" s="227" t="s">
        <v>83</v>
      </c>
      <c r="AV438" s="14" t="s">
        <v>83</v>
      </c>
      <c r="AW438" s="14" t="s">
        <v>31</v>
      </c>
      <c r="AX438" s="14" t="s">
        <v>75</v>
      </c>
      <c r="AY438" s="227" t="s">
        <v>126</v>
      </c>
    </row>
    <row r="439" spans="1:65" s="12" customFormat="1" ht="11.25">
      <c r="B439" s="196"/>
      <c r="C439" s="197"/>
      <c r="D439" s="191" t="s">
        <v>136</v>
      </c>
      <c r="E439" s="198" t="s">
        <v>1</v>
      </c>
      <c r="F439" s="199" t="s">
        <v>133</v>
      </c>
      <c r="G439" s="197"/>
      <c r="H439" s="200">
        <v>4</v>
      </c>
      <c r="I439" s="201"/>
      <c r="J439" s="197"/>
      <c r="K439" s="197"/>
      <c r="L439" s="202"/>
      <c r="M439" s="203"/>
      <c r="N439" s="204"/>
      <c r="O439" s="204"/>
      <c r="P439" s="204"/>
      <c r="Q439" s="204"/>
      <c r="R439" s="204"/>
      <c r="S439" s="204"/>
      <c r="T439" s="205"/>
      <c r="AT439" s="206" t="s">
        <v>136</v>
      </c>
      <c r="AU439" s="206" t="s">
        <v>83</v>
      </c>
      <c r="AV439" s="12" t="s">
        <v>85</v>
      </c>
      <c r="AW439" s="12" t="s">
        <v>31</v>
      </c>
      <c r="AX439" s="12" t="s">
        <v>75</v>
      </c>
      <c r="AY439" s="206" t="s">
        <v>126</v>
      </c>
    </row>
    <row r="440" spans="1:65" s="13" customFormat="1" ht="11.25">
      <c r="B440" s="207"/>
      <c r="C440" s="208"/>
      <c r="D440" s="191" t="s">
        <v>136</v>
      </c>
      <c r="E440" s="209" t="s">
        <v>1</v>
      </c>
      <c r="F440" s="210" t="s">
        <v>138</v>
      </c>
      <c r="G440" s="208"/>
      <c r="H440" s="211">
        <v>4</v>
      </c>
      <c r="I440" s="212"/>
      <c r="J440" s="208"/>
      <c r="K440" s="208"/>
      <c r="L440" s="213"/>
      <c r="M440" s="214"/>
      <c r="N440" s="215"/>
      <c r="O440" s="215"/>
      <c r="P440" s="215"/>
      <c r="Q440" s="215"/>
      <c r="R440" s="215"/>
      <c r="S440" s="215"/>
      <c r="T440" s="216"/>
      <c r="AT440" s="217" t="s">
        <v>136</v>
      </c>
      <c r="AU440" s="217" t="s">
        <v>83</v>
      </c>
      <c r="AV440" s="13" t="s">
        <v>133</v>
      </c>
      <c r="AW440" s="13" t="s">
        <v>31</v>
      </c>
      <c r="AX440" s="13" t="s">
        <v>83</v>
      </c>
      <c r="AY440" s="217" t="s">
        <v>126</v>
      </c>
    </row>
    <row r="441" spans="1:65" s="2" customFormat="1" ht="21.75" customHeight="1">
      <c r="A441" s="33"/>
      <c r="B441" s="34"/>
      <c r="C441" s="177" t="s">
        <v>413</v>
      </c>
      <c r="D441" s="177" t="s">
        <v>127</v>
      </c>
      <c r="E441" s="178" t="s">
        <v>414</v>
      </c>
      <c r="F441" s="179" t="s">
        <v>415</v>
      </c>
      <c r="G441" s="180" t="s">
        <v>142</v>
      </c>
      <c r="H441" s="181">
        <v>38</v>
      </c>
      <c r="I441" s="182"/>
      <c r="J441" s="183">
        <f>ROUND(I441*H441,2)</f>
        <v>0</v>
      </c>
      <c r="K441" s="179" t="s">
        <v>131</v>
      </c>
      <c r="L441" s="184"/>
      <c r="M441" s="185" t="s">
        <v>1</v>
      </c>
      <c r="N441" s="186" t="s">
        <v>40</v>
      </c>
      <c r="O441" s="70"/>
      <c r="P441" s="187">
        <f>O441*H441</f>
        <v>0</v>
      </c>
      <c r="Q441" s="187">
        <v>0.157</v>
      </c>
      <c r="R441" s="187">
        <f>Q441*H441</f>
        <v>5.9660000000000002</v>
      </c>
      <c r="S441" s="187">
        <v>0</v>
      </c>
      <c r="T441" s="188">
        <f>S441*H441</f>
        <v>0</v>
      </c>
      <c r="U441" s="33"/>
      <c r="V441" s="33"/>
      <c r="W441" s="33"/>
      <c r="X441" s="33"/>
      <c r="Y441" s="33"/>
      <c r="Z441" s="33"/>
      <c r="AA441" s="33"/>
      <c r="AB441" s="33"/>
      <c r="AC441" s="33"/>
      <c r="AD441" s="33"/>
      <c r="AE441" s="33"/>
      <c r="AR441" s="189" t="s">
        <v>132</v>
      </c>
      <c r="AT441" s="189" t="s">
        <v>127</v>
      </c>
      <c r="AU441" s="189" t="s">
        <v>83</v>
      </c>
      <c r="AY441" s="16" t="s">
        <v>126</v>
      </c>
      <c r="BE441" s="190">
        <f>IF(N441="základní",J441,0)</f>
        <v>0</v>
      </c>
      <c r="BF441" s="190">
        <f>IF(N441="snížená",J441,0)</f>
        <v>0</v>
      </c>
      <c r="BG441" s="190">
        <f>IF(N441="zákl. přenesená",J441,0)</f>
        <v>0</v>
      </c>
      <c r="BH441" s="190">
        <f>IF(N441="sníž. přenesená",J441,0)</f>
        <v>0</v>
      </c>
      <c r="BI441" s="190">
        <f>IF(N441="nulová",J441,0)</f>
        <v>0</v>
      </c>
      <c r="BJ441" s="16" t="s">
        <v>83</v>
      </c>
      <c r="BK441" s="190">
        <f>ROUND(I441*H441,2)</f>
        <v>0</v>
      </c>
      <c r="BL441" s="16" t="s">
        <v>133</v>
      </c>
      <c r="BM441" s="189" t="s">
        <v>416</v>
      </c>
    </row>
    <row r="442" spans="1:65" s="2" customFormat="1" ht="11.25">
      <c r="A442" s="33"/>
      <c r="B442" s="34"/>
      <c r="C442" s="35"/>
      <c r="D442" s="191" t="s">
        <v>135</v>
      </c>
      <c r="E442" s="35"/>
      <c r="F442" s="192" t="s">
        <v>415</v>
      </c>
      <c r="G442" s="35"/>
      <c r="H442" s="35"/>
      <c r="I442" s="193"/>
      <c r="J442" s="35"/>
      <c r="K442" s="35"/>
      <c r="L442" s="38"/>
      <c r="M442" s="194"/>
      <c r="N442" s="195"/>
      <c r="O442" s="70"/>
      <c r="P442" s="70"/>
      <c r="Q442" s="70"/>
      <c r="R442" s="70"/>
      <c r="S442" s="70"/>
      <c r="T442" s="71"/>
      <c r="U442" s="33"/>
      <c r="V442" s="33"/>
      <c r="W442" s="33"/>
      <c r="X442" s="33"/>
      <c r="Y442" s="33"/>
      <c r="Z442" s="33"/>
      <c r="AA442" s="33"/>
      <c r="AB442" s="33"/>
      <c r="AC442" s="33"/>
      <c r="AD442" s="33"/>
      <c r="AE442" s="33"/>
      <c r="AT442" s="16" t="s">
        <v>135</v>
      </c>
      <c r="AU442" s="16" t="s">
        <v>83</v>
      </c>
    </row>
    <row r="443" spans="1:65" s="14" customFormat="1" ht="11.25">
      <c r="B443" s="218"/>
      <c r="C443" s="219"/>
      <c r="D443" s="191" t="s">
        <v>136</v>
      </c>
      <c r="E443" s="220" t="s">
        <v>1</v>
      </c>
      <c r="F443" s="221" t="s">
        <v>417</v>
      </c>
      <c r="G443" s="219"/>
      <c r="H443" s="220" t="s">
        <v>1</v>
      </c>
      <c r="I443" s="222"/>
      <c r="J443" s="219"/>
      <c r="K443" s="219"/>
      <c r="L443" s="223"/>
      <c r="M443" s="224"/>
      <c r="N443" s="225"/>
      <c r="O443" s="225"/>
      <c r="P443" s="225"/>
      <c r="Q443" s="225"/>
      <c r="R443" s="225"/>
      <c r="S443" s="225"/>
      <c r="T443" s="226"/>
      <c r="AT443" s="227" t="s">
        <v>136</v>
      </c>
      <c r="AU443" s="227" t="s">
        <v>83</v>
      </c>
      <c r="AV443" s="14" t="s">
        <v>83</v>
      </c>
      <c r="AW443" s="14" t="s">
        <v>31</v>
      </c>
      <c r="AX443" s="14" t="s">
        <v>75</v>
      </c>
      <c r="AY443" s="227" t="s">
        <v>126</v>
      </c>
    </row>
    <row r="444" spans="1:65" s="12" customFormat="1" ht="11.25">
      <c r="B444" s="196"/>
      <c r="C444" s="197"/>
      <c r="D444" s="191" t="s">
        <v>136</v>
      </c>
      <c r="E444" s="198" t="s">
        <v>1</v>
      </c>
      <c r="F444" s="199" t="s">
        <v>418</v>
      </c>
      <c r="G444" s="197"/>
      <c r="H444" s="200">
        <v>38</v>
      </c>
      <c r="I444" s="201"/>
      <c r="J444" s="197"/>
      <c r="K444" s="197"/>
      <c r="L444" s="202"/>
      <c r="M444" s="203"/>
      <c r="N444" s="204"/>
      <c r="O444" s="204"/>
      <c r="P444" s="204"/>
      <c r="Q444" s="204"/>
      <c r="R444" s="204"/>
      <c r="S444" s="204"/>
      <c r="T444" s="205"/>
      <c r="AT444" s="206" t="s">
        <v>136</v>
      </c>
      <c r="AU444" s="206" t="s">
        <v>83</v>
      </c>
      <c r="AV444" s="12" t="s">
        <v>85</v>
      </c>
      <c r="AW444" s="12" t="s">
        <v>31</v>
      </c>
      <c r="AX444" s="12" t="s">
        <v>75</v>
      </c>
      <c r="AY444" s="206" t="s">
        <v>126</v>
      </c>
    </row>
    <row r="445" spans="1:65" s="13" customFormat="1" ht="11.25">
      <c r="B445" s="207"/>
      <c r="C445" s="208"/>
      <c r="D445" s="191" t="s">
        <v>136</v>
      </c>
      <c r="E445" s="209" t="s">
        <v>1</v>
      </c>
      <c r="F445" s="210" t="s">
        <v>138</v>
      </c>
      <c r="G445" s="208"/>
      <c r="H445" s="211">
        <v>38</v>
      </c>
      <c r="I445" s="212"/>
      <c r="J445" s="208"/>
      <c r="K445" s="208"/>
      <c r="L445" s="213"/>
      <c r="M445" s="214"/>
      <c r="N445" s="215"/>
      <c r="O445" s="215"/>
      <c r="P445" s="215"/>
      <c r="Q445" s="215"/>
      <c r="R445" s="215"/>
      <c r="S445" s="215"/>
      <c r="T445" s="216"/>
      <c r="AT445" s="217" t="s">
        <v>136</v>
      </c>
      <c r="AU445" s="217" t="s">
        <v>83</v>
      </c>
      <c r="AV445" s="13" t="s">
        <v>133</v>
      </c>
      <c r="AW445" s="13" t="s">
        <v>31</v>
      </c>
      <c r="AX445" s="13" t="s">
        <v>83</v>
      </c>
      <c r="AY445" s="217" t="s">
        <v>126</v>
      </c>
    </row>
    <row r="446" spans="1:65" s="2" customFormat="1" ht="16.5" customHeight="1">
      <c r="A446" s="33"/>
      <c r="B446" s="34"/>
      <c r="C446" s="177" t="s">
        <v>419</v>
      </c>
      <c r="D446" s="177" t="s">
        <v>127</v>
      </c>
      <c r="E446" s="178" t="s">
        <v>420</v>
      </c>
      <c r="F446" s="179" t="s">
        <v>421</v>
      </c>
      <c r="G446" s="180" t="s">
        <v>142</v>
      </c>
      <c r="H446" s="181">
        <v>108</v>
      </c>
      <c r="I446" s="182"/>
      <c r="J446" s="183">
        <f>ROUND(I446*H446,2)</f>
        <v>0</v>
      </c>
      <c r="K446" s="179" t="s">
        <v>131</v>
      </c>
      <c r="L446" s="184"/>
      <c r="M446" s="185" t="s">
        <v>1</v>
      </c>
      <c r="N446" s="186" t="s">
        <v>40</v>
      </c>
      <c r="O446" s="70"/>
      <c r="P446" s="187">
        <f>O446*H446</f>
        <v>0</v>
      </c>
      <c r="Q446" s="187">
        <v>0.115</v>
      </c>
      <c r="R446" s="187">
        <f>Q446*H446</f>
        <v>12.42</v>
      </c>
      <c r="S446" s="187">
        <v>0</v>
      </c>
      <c r="T446" s="188">
        <f>S446*H446</f>
        <v>0</v>
      </c>
      <c r="U446" s="33"/>
      <c r="V446" s="33"/>
      <c r="W446" s="33"/>
      <c r="X446" s="33"/>
      <c r="Y446" s="33"/>
      <c r="Z446" s="33"/>
      <c r="AA446" s="33"/>
      <c r="AB446" s="33"/>
      <c r="AC446" s="33"/>
      <c r="AD446" s="33"/>
      <c r="AE446" s="33"/>
      <c r="AR446" s="189" t="s">
        <v>132</v>
      </c>
      <c r="AT446" s="189" t="s">
        <v>127</v>
      </c>
      <c r="AU446" s="189" t="s">
        <v>83</v>
      </c>
      <c r="AY446" s="16" t="s">
        <v>126</v>
      </c>
      <c r="BE446" s="190">
        <f>IF(N446="základní",J446,0)</f>
        <v>0</v>
      </c>
      <c r="BF446" s="190">
        <f>IF(N446="snížená",J446,0)</f>
        <v>0</v>
      </c>
      <c r="BG446" s="190">
        <f>IF(N446="zákl. přenesená",J446,0)</f>
        <v>0</v>
      </c>
      <c r="BH446" s="190">
        <f>IF(N446="sníž. přenesená",J446,0)</f>
        <v>0</v>
      </c>
      <c r="BI446" s="190">
        <f>IF(N446="nulová",J446,0)</f>
        <v>0</v>
      </c>
      <c r="BJ446" s="16" t="s">
        <v>83</v>
      </c>
      <c r="BK446" s="190">
        <f>ROUND(I446*H446,2)</f>
        <v>0</v>
      </c>
      <c r="BL446" s="16" t="s">
        <v>133</v>
      </c>
      <c r="BM446" s="189" t="s">
        <v>422</v>
      </c>
    </row>
    <row r="447" spans="1:65" s="2" customFormat="1" ht="11.25">
      <c r="A447" s="33"/>
      <c r="B447" s="34"/>
      <c r="C447" s="35"/>
      <c r="D447" s="191" t="s">
        <v>135</v>
      </c>
      <c r="E447" s="35"/>
      <c r="F447" s="192" t="s">
        <v>421</v>
      </c>
      <c r="G447" s="35"/>
      <c r="H447" s="35"/>
      <c r="I447" s="193"/>
      <c r="J447" s="35"/>
      <c r="K447" s="35"/>
      <c r="L447" s="38"/>
      <c r="M447" s="194"/>
      <c r="N447" s="195"/>
      <c r="O447" s="70"/>
      <c r="P447" s="70"/>
      <c r="Q447" s="70"/>
      <c r="R447" s="70"/>
      <c r="S447" s="70"/>
      <c r="T447" s="71"/>
      <c r="U447" s="33"/>
      <c r="V447" s="33"/>
      <c r="W447" s="33"/>
      <c r="X447" s="33"/>
      <c r="Y447" s="33"/>
      <c r="Z447" s="33"/>
      <c r="AA447" s="33"/>
      <c r="AB447" s="33"/>
      <c r="AC447" s="33"/>
      <c r="AD447" s="33"/>
      <c r="AE447" s="33"/>
      <c r="AT447" s="16" t="s">
        <v>135</v>
      </c>
      <c r="AU447" s="16" t="s">
        <v>83</v>
      </c>
    </row>
    <row r="448" spans="1:65" s="12" customFormat="1" ht="11.25">
      <c r="B448" s="196"/>
      <c r="C448" s="197"/>
      <c r="D448" s="191" t="s">
        <v>136</v>
      </c>
      <c r="E448" s="198" t="s">
        <v>1</v>
      </c>
      <c r="F448" s="199" t="s">
        <v>241</v>
      </c>
      <c r="G448" s="197"/>
      <c r="H448" s="200">
        <v>108</v>
      </c>
      <c r="I448" s="201"/>
      <c r="J448" s="197"/>
      <c r="K448" s="197"/>
      <c r="L448" s="202"/>
      <c r="M448" s="203"/>
      <c r="N448" s="204"/>
      <c r="O448" s="204"/>
      <c r="P448" s="204"/>
      <c r="Q448" s="204"/>
      <c r="R448" s="204"/>
      <c r="S448" s="204"/>
      <c r="T448" s="205"/>
      <c r="AT448" s="206" t="s">
        <v>136</v>
      </c>
      <c r="AU448" s="206" t="s">
        <v>83</v>
      </c>
      <c r="AV448" s="12" t="s">
        <v>85</v>
      </c>
      <c r="AW448" s="12" t="s">
        <v>31</v>
      </c>
      <c r="AX448" s="12" t="s">
        <v>75</v>
      </c>
      <c r="AY448" s="206" t="s">
        <v>126</v>
      </c>
    </row>
    <row r="449" spans="1:65" s="13" customFormat="1" ht="11.25">
      <c r="B449" s="207"/>
      <c r="C449" s="208"/>
      <c r="D449" s="191" t="s">
        <v>136</v>
      </c>
      <c r="E449" s="209" t="s">
        <v>1</v>
      </c>
      <c r="F449" s="210" t="s">
        <v>138</v>
      </c>
      <c r="G449" s="208"/>
      <c r="H449" s="211">
        <v>108</v>
      </c>
      <c r="I449" s="212"/>
      <c r="J449" s="208"/>
      <c r="K449" s="208"/>
      <c r="L449" s="213"/>
      <c r="M449" s="214"/>
      <c r="N449" s="215"/>
      <c r="O449" s="215"/>
      <c r="P449" s="215"/>
      <c r="Q449" s="215"/>
      <c r="R449" s="215"/>
      <c r="S449" s="215"/>
      <c r="T449" s="216"/>
      <c r="AT449" s="217" t="s">
        <v>136</v>
      </c>
      <c r="AU449" s="217" t="s">
        <v>83</v>
      </c>
      <c r="AV449" s="13" t="s">
        <v>133</v>
      </c>
      <c r="AW449" s="13" t="s">
        <v>31</v>
      </c>
      <c r="AX449" s="13" t="s">
        <v>83</v>
      </c>
      <c r="AY449" s="217" t="s">
        <v>126</v>
      </c>
    </row>
    <row r="450" spans="1:65" s="14" customFormat="1" ht="11.25">
      <c r="B450" s="218"/>
      <c r="C450" s="219"/>
      <c r="D450" s="191" t="s">
        <v>136</v>
      </c>
      <c r="E450" s="220" t="s">
        <v>1</v>
      </c>
      <c r="F450" s="221" t="s">
        <v>139</v>
      </c>
      <c r="G450" s="219"/>
      <c r="H450" s="220" t="s">
        <v>1</v>
      </c>
      <c r="I450" s="222"/>
      <c r="J450" s="219"/>
      <c r="K450" s="219"/>
      <c r="L450" s="223"/>
      <c r="M450" s="224"/>
      <c r="N450" s="225"/>
      <c r="O450" s="225"/>
      <c r="P450" s="225"/>
      <c r="Q450" s="225"/>
      <c r="R450" s="225"/>
      <c r="S450" s="225"/>
      <c r="T450" s="226"/>
      <c r="AT450" s="227" t="s">
        <v>136</v>
      </c>
      <c r="AU450" s="227" t="s">
        <v>83</v>
      </c>
      <c r="AV450" s="14" t="s">
        <v>83</v>
      </c>
      <c r="AW450" s="14" t="s">
        <v>31</v>
      </c>
      <c r="AX450" s="14" t="s">
        <v>75</v>
      </c>
      <c r="AY450" s="227" t="s">
        <v>126</v>
      </c>
    </row>
    <row r="451" spans="1:65" s="2" customFormat="1" ht="16.5" customHeight="1">
      <c r="A451" s="33"/>
      <c r="B451" s="34"/>
      <c r="C451" s="177" t="s">
        <v>423</v>
      </c>
      <c r="D451" s="177" t="s">
        <v>127</v>
      </c>
      <c r="E451" s="178" t="s">
        <v>424</v>
      </c>
      <c r="F451" s="179" t="s">
        <v>425</v>
      </c>
      <c r="G451" s="180" t="s">
        <v>426</v>
      </c>
      <c r="H451" s="181">
        <v>147</v>
      </c>
      <c r="I451" s="182"/>
      <c r="J451" s="183">
        <f>ROUND(I451*H451,2)</f>
        <v>0</v>
      </c>
      <c r="K451" s="179" t="s">
        <v>131</v>
      </c>
      <c r="L451" s="184"/>
      <c r="M451" s="185" t="s">
        <v>1</v>
      </c>
      <c r="N451" s="186" t="s">
        <v>40</v>
      </c>
      <c r="O451" s="70"/>
      <c r="P451" s="187">
        <f>O451*H451</f>
        <v>0</v>
      </c>
      <c r="Q451" s="187">
        <v>1E-4</v>
      </c>
      <c r="R451" s="187">
        <f>Q451*H451</f>
        <v>1.4700000000000001E-2</v>
      </c>
      <c r="S451" s="187">
        <v>0</v>
      </c>
      <c r="T451" s="188">
        <f>S451*H451</f>
        <v>0</v>
      </c>
      <c r="U451" s="33"/>
      <c r="V451" s="33"/>
      <c r="W451" s="33"/>
      <c r="X451" s="33"/>
      <c r="Y451" s="33"/>
      <c r="Z451" s="33"/>
      <c r="AA451" s="33"/>
      <c r="AB451" s="33"/>
      <c r="AC451" s="33"/>
      <c r="AD451" s="33"/>
      <c r="AE451" s="33"/>
      <c r="AR451" s="189" t="s">
        <v>132</v>
      </c>
      <c r="AT451" s="189" t="s">
        <v>127</v>
      </c>
      <c r="AU451" s="189" t="s">
        <v>83</v>
      </c>
      <c r="AY451" s="16" t="s">
        <v>126</v>
      </c>
      <c r="BE451" s="190">
        <f>IF(N451="základní",J451,0)</f>
        <v>0</v>
      </c>
      <c r="BF451" s="190">
        <f>IF(N451="snížená",J451,0)</f>
        <v>0</v>
      </c>
      <c r="BG451" s="190">
        <f>IF(N451="zákl. přenesená",J451,0)</f>
        <v>0</v>
      </c>
      <c r="BH451" s="190">
        <f>IF(N451="sníž. přenesená",J451,0)</f>
        <v>0</v>
      </c>
      <c r="BI451" s="190">
        <f>IF(N451="nulová",J451,0)</f>
        <v>0</v>
      </c>
      <c r="BJ451" s="16" t="s">
        <v>83</v>
      </c>
      <c r="BK451" s="190">
        <f>ROUND(I451*H451,2)</f>
        <v>0</v>
      </c>
      <c r="BL451" s="16" t="s">
        <v>133</v>
      </c>
      <c r="BM451" s="189" t="s">
        <v>427</v>
      </c>
    </row>
    <row r="452" spans="1:65" s="2" customFormat="1" ht="11.25">
      <c r="A452" s="33"/>
      <c r="B452" s="34"/>
      <c r="C452" s="35"/>
      <c r="D452" s="191" t="s">
        <v>135</v>
      </c>
      <c r="E452" s="35"/>
      <c r="F452" s="192" t="s">
        <v>425</v>
      </c>
      <c r="G452" s="35"/>
      <c r="H452" s="35"/>
      <c r="I452" s="193"/>
      <c r="J452" s="35"/>
      <c r="K452" s="35"/>
      <c r="L452" s="38"/>
      <c r="M452" s="194"/>
      <c r="N452" s="195"/>
      <c r="O452" s="70"/>
      <c r="P452" s="70"/>
      <c r="Q452" s="70"/>
      <c r="R452" s="70"/>
      <c r="S452" s="70"/>
      <c r="T452" s="71"/>
      <c r="U452" s="33"/>
      <c r="V452" s="33"/>
      <c r="W452" s="33"/>
      <c r="X452" s="33"/>
      <c r="Y452" s="33"/>
      <c r="Z452" s="33"/>
      <c r="AA452" s="33"/>
      <c r="AB452" s="33"/>
      <c r="AC452" s="33"/>
      <c r="AD452" s="33"/>
      <c r="AE452" s="33"/>
      <c r="AT452" s="16" t="s">
        <v>135</v>
      </c>
      <c r="AU452" s="16" t="s">
        <v>83</v>
      </c>
    </row>
    <row r="453" spans="1:65" s="14" customFormat="1" ht="22.5">
      <c r="B453" s="218"/>
      <c r="C453" s="219"/>
      <c r="D453" s="191" t="s">
        <v>136</v>
      </c>
      <c r="E453" s="220" t="s">
        <v>1</v>
      </c>
      <c r="F453" s="221" t="s">
        <v>428</v>
      </c>
      <c r="G453" s="219"/>
      <c r="H453" s="220" t="s">
        <v>1</v>
      </c>
      <c r="I453" s="222"/>
      <c r="J453" s="219"/>
      <c r="K453" s="219"/>
      <c r="L453" s="223"/>
      <c r="M453" s="224"/>
      <c r="N453" s="225"/>
      <c r="O453" s="225"/>
      <c r="P453" s="225"/>
      <c r="Q453" s="225"/>
      <c r="R453" s="225"/>
      <c r="S453" s="225"/>
      <c r="T453" s="226"/>
      <c r="AT453" s="227" t="s">
        <v>136</v>
      </c>
      <c r="AU453" s="227" t="s">
        <v>83</v>
      </c>
      <c r="AV453" s="14" t="s">
        <v>83</v>
      </c>
      <c r="AW453" s="14" t="s">
        <v>31</v>
      </c>
      <c r="AX453" s="14" t="s">
        <v>75</v>
      </c>
      <c r="AY453" s="227" t="s">
        <v>126</v>
      </c>
    </row>
    <row r="454" spans="1:65" s="12" customFormat="1" ht="11.25">
      <c r="B454" s="196"/>
      <c r="C454" s="197"/>
      <c r="D454" s="191" t="s">
        <v>136</v>
      </c>
      <c r="E454" s="198" t="s">
        <v>1</v>
      </c>
      <c r="F454" s="199" t="s">
        <v>429</v>
      </c>
      <c r="G454" s="197"/>
      <c r="H454" s="200">
        <v>147</v>
      </c>
      <c r="I454" s="201"/>
      <c r="J454" s="197"/>
      <c r="K454" s="197"/>
      <c r="L454" s="202"/>
      <c r="M454" s="203"/>
      <c r="N454" s="204"/>
      <c r="O454" s="204"/>
      <c r="P454" s="204"/>
      <c r="Q454" s="204"/>
      <c r="R454" s="204"/>
      <c r="S454" s="204"/>
      <c r="T454" s="205"/>
      <c r="AT454" s="206" t="s">
        <v>136</v>
      </c>
      <c r="AU454" s="206" t="s">
        <v>83</v>
      </c>
      <c r="AV454" s="12" t="s">
        <v>85</v>
      </c>
      <c r="AW454" s="12" t="s">
        <v>31</v>
      </c>
      <c r="AX454" s="12" t="s">
        <v>75</v>
      </c>
      <c r="AY454" s="206" t="s">
        <v>126</v>
      </c>
    </row>
    <row r="455" spans="1:65" s="13" customFormat="1" ht="11.25">
      <c r="B455" s="207"/>
      <c r="C455" s="208"/>
      <c r="D455" s="191" t="s">
        <v>136</v>
      </c>
      <c r="E455" s="209" t="s">
        <v>1</v>
      </c>
      <c r="F455" s="210" t="s">
        <v>138</v>
      </c>
      <c r="G455" s="208"/>
      <c r="H455" s="211">
        <v>147</v>
      </c>
      <c r="I455" s="212"/>
      <c r="J455" s="208"/>
      <c r="K455" s="208"/>
      <c r="L455" s="213"/>
      <c r="M455" s="214"/>
      <c r="N455" s="215"/>
      <c r="O455" s="215"/>
      <c r="P455" s="215"/>
      <c r="Q455" s="215"/>
      <c r="R455" s="215"/>
      <c r="S455" s="215"/>
      <c r="T455" s="216"/>
      <c r="AT455" s="217" t="s">
        <v>136</v>
      </c>
      <c r="AU455" s="217" t="s">
        <v>83</v>
      </c>
      <c r="AV455" s="13" t="s">
        <v>133</v>
      </c>
      <c r="AW455" s="13" t="s">
        <v>31</v>
      </c>
      <c r="AX455" s="13" t="s">
        <v>83</v>
      </c>
      <c r="AY455" s="217" t="s">
        <v>126</v>
      </c>
    </row>
    <row r="456" spans="1:65" s="11" customFormat="1" ht="25.9" customHeight="1">
      <c r="B456" s="163"/>
      <c r="C456" s="164"/>
      <c r="D456" s="165" t="s">
        <v>74</v>
      </c>
      <c r="E456" s="166" t="s">
        <v>430</v>
      </c>
      <c r="F456" s="166" t="s">
        <v>431</v>
      </c>
      <c r="G456" s="164"/>
      <c r="H456" s="164"/>
      <c r="I456" s="167"/>
      <c r="J456" s="168">
        <f>BK456</f>
        <v>0</v>
      </c>
      <c r="K456" s="164"/>
      <c r="L456" s="169"/>
      <c r="M456" s="170"/>
      <c r="N456" s="171"/>
      <c r="O456" s="171"/>
      <c r="P456" s="172">
        <f>SUM(P457:P805)</f>
        <v>0</v>
      </c>
      <c r="Q456" s="171"/>
      <c r="R456" s="172">
        <f>SUM(R457:R805)</f>
        <v>0</v>
      </c>
      <c r="S456" s="171"/>
      <c r="T456" s="173">
        <f>SUM(T457:T805)</f>
        <v>0</v>
      </c>
      <c r="AR456" s="174" t="s">
        <v>83</v>
      </c>
      <c r="AT456" s="175" t="s">
        <v>74</v>
      </c>
      <c r="AU456" s="175" t="s">
        <v>75</v>
      </c>
      <c r="AY456" s="174" t="s">
        <v>126</v>
      </c>
      <c r="BK456" s="176">
        <f>SUM(BK457:BK805)</f>
        <v>0</v>
      </c>
    </row>
    <row r="457" spans="1:65" s="2" customFormat="1" ht="24.2" customHeight="1">
      <c r="A457" s="33"/>
      <c r="B457" s="34"/>
      <c r="C457" s="228" t="s">
        <v>432</v>
      </c>
      <c r="D457" s="228" t="s">
        <v>433</v>
      </c>
      <c r="E457" s="229" t="s">
        <v>434</v>
      </c>
      <c r="F457" s="230" t="s">
        <v>435</v>
      </c>
      <c r="G457" s="231" t="s">
        <v>436</v>
      </c>
      <c r="H457" s="232">
        <v>1.2</v>
      </c>
      <c r="I457" s="233"/>
      <c r="J457" s="234">
        <f>ROUND(I457*H457,2)</f>
        <v>0</v>
      </c>
      <c r="K457" s="230" t="s">
        <v>131</v>
      </c>
      <c r="L457" s="38"/>
      <c r="M457" s="235" t="s">
        <v>1</v>
      </c>
      <c r="N457" s="236" t="s">
        <v>40</v>
      </c>
      <c r="O457" s="70"/>
      <c r="P457" s="187">
        <f>O457*H457</f>
        <v>0</v>
      </c>
      <c r="Q457" s="187">
        <v>0</v>
      </c>
      <c r="R457" s="187">
        <f>Q457*H457</f>
        <v>0</v>
      </c>
      <c r="S457" s="187">
        <v>0</v>
      </c>
      <c r="T457" s="188">
        <f>S457*H457</f>
        <v>0</v>
      </c>
      <c r="U457" s="33"/>
      <c r="V457" s="33"/>
      <c r="W457" s="33"/>
      <c r="X457" s="33"/>
      <c r="Y457" s="33"/>
      <c r="Z457" s="33"/>
      <c r="AA457" s="33"/>
      <c r="AB457" s="33"/>
      <c r="AC457" s="33"/>
      <c r="AD457" s="33"/>
      <c r="AE457" s="33"/>
      <c r="AR457" s="189" t="s">
        <v>437</v>
      </c>
      <c r="AT457" s="189" t="s">
        <v>433</v>
      </c>
      <c r="AU457" s="189" t="s">
        <v>83</v>
      </c>
      <c r="AY457" s="16" t="s">
        <v>126</v>
      </c>
      <c r="BE457" s="190">
        <f>IF(N457="základní",J457,0)</f>
        <v>0</v>
      </c>
      <c r="BF457" s="190">
        <f>IF(N457="snížená",J457,0)</f>
        <v>0</v>
      </c>
      <c r="BG457" s="190">
        <f>IF(N457="zákl. přenesená",J457,0)</f>
        <v>0</v>
      </c>
      <c r="BH457" s="190">
        <f>IF(N457="sníž. přenesená",J457,0)</f>
        <v>0</v>
      </c>
      <c r="BI457" s="190">
        <f>IF(N457="nulová",J457,0)</f>
        <v>0</v>
      </c>
      <c r="BJ457" s="16" t="s">
        <v>83</v>
      </c>
      <c r="BK457" s="190">
        <f>ROUND(I457*H457,2)</f>
        <v>0</v>
      </c>
      <c r="BL457" s="16" t="s">
        <v>437</v>
      </c>
      <c r="BM457" s="189" t="s">
        <v>438</v>
      </c>
    </row>
    <row r="458" spans="1:65" s="2" customFormat="1" ht="48.75">
      <c r="A458" s="33"/>
      <c r="B458" s="34"/>
      <c r="C458" s="35"/>
      <c r="D458" s="191" t="s">
        <v>135</v>
      </c>
      <c r="E458" s="35"/>
      <c r="F458" s="192" t="s">
        <v>439</v>
      </c>
      <c r="G458" s="35"/>
      <c r="H458" s="35"/>
      <c r="I458" s="193"/>
      <c r="J458" s="35"/>
      <c r="K458" s="35"/>
      <c r="L458" s="38"/>
      <c r="M458" s="194"/>
      <c r="N458" s="195"/>
      <c r="O458" s="70"/>
      <c r="P458" s="70"/>
      <c r="Q458" s="70"/>
      <c r="R458" s="70"/>
      <c r="S458" s="70"/>
      <c r="T458" s="71"/>
      <c r="U458" s="33"/>
      <c r="V458" s="33"/>
      <c r="W458" s="33"/>
      <c r="X458" s="33"/>
      <c r="Y458" s="33"/>
      <c r="Z458" s="33"/>
      <c r="AA458" s="33"/>
      <c r="AB458" s="33"/>
      <c r="AC458" s="33"/>
      <c r="AD458" s="33"/>
      <c r="AE458" s="33"/>
      <c r="AT458" s="16" t="s">
        <v>135</v>
      </c>
      <c r="AU458" s="16" t="s">
        <v>83</v>
      </c>
    </row>
    <row r="459" spans="1:65" s="12" customFormat="1" ht="11.25">
      <c r="B459" s="196"/>
      <c r="C459" s="197"/>
      <c r="D459" s="191" t="s">
        <v>136</v>
      </c>
      <c r="E459" s="198" t="s">
        <v>1</v>
      </c>
      <c r="F459" s="199" t="s">
        <v>440</v>
      </c>
      <c r="G459" s="197"/>
      <c r="H459" s="200">
        <v>1.2</v>
      </c>
      <c r="I459" s="201"/>
      <c r="J459" s="197"/>
      <c r="K459" s="197"/>
      <c r="L459" s="202"/>
      <c r="M459" s="203"/>
      <c r="N459" s="204"/>
      <c r="O459" s="204"/>
      <c r="P459" s="204"/>
      <c r="Q459" s="204"/>
      <c r="R459" s="204"/>
      <c r="S459" s="204"/>
      <c r="T459" s="205"/>
      <c r="AT459" s="206" t="s">
        <v>136</v>
      </c>
      <c r="AU459" s="206" t="s">
        <v>83</v>
      </c>
      <c r="AV459" s="12" t="s">
        <v>85</v>
      </c>
      <c r="AW459" s="12" t="s">
        <v>31</v>
      </c>
      <c r="AX459" s="12" t="s">
        <v>75</v>
      </c>
      <c r="AY459" s="206" t="s">
        <v>126</v>
      </c>
    </row>
    <row r="460" spans="1:65" s="13" customFormat="1" ht="11.25">
      <c r="B460" s="207"/>
      <c r="C460" s="208"/>
      <c r="D460" s="191" t="s">
        <v>136</v>
      </c>
      <c r="E460" s="209" t="s">
        <v>1</v>
      </c>
      <c r="F460" s="210" t="s">
        <v>138</v>
      </c>
      <c r="G460" s="208"/>
      <c r="H460" s="211">
        <v>1.2</v>
      </c>
      <c r="I460" s="212"/>
      <c r="J460" s="208"/>
      <c r="K460" s="208"/>
      <c r="L460" s="213"/>
      <c r="M460" s="214"/>
      <c r="N460" s="215"/>
      <c r="O460" s="215"/>
      <c r="P460" s="215"/>
      <c r="Q460" s="215"/>
      <c r="R460" s="215"/>
      <c r="S460" s="215"/>
      <c r="T460" s="216"/>
      <c r="AT460" s="217" t="s">
        <v>136</v>
      </c>
      <c r="AU460" s="217" t="s">
        <v>83</v>
      </c>
      <c r="AV460" s="13" t="s">
        <v>133</v>
      </c>
      <c r="AW460" s="13" t="s">
        <v>31</v>
      </c>
      <c r="AX460" s="13" t="s">
        <v>83</v>
      </c>
      <c r="AY460" s="217" t="s">
        <v>126</v>
      </c>
    </row>
    <row r="461" spans="1:65" s="2" customFormat="1" ht="24.2" customHeight="1">
      <c r="A461" s="33"/>
      <c r="B461" s="34"/>
      <c r="C461" s="228" t="s">
        <v>441</v>
      </c>
      <c r="D461" s="228" t="s">
        <v>433</v>
      </c>
      <c r="E461" s="229" t="s">
        <v>442</v>
      </c>
      <c r="F461" s="230" t="s">
        <v>443</v>
      </c>
      <c r="G461" s="231" t="s">
        <v>426</v>
      </c>
      <c r="H461" s="232">
        <v>600</v>
      </c>
      <c r="I461" s="233"/>
      <c r="J461" s="234">
        <f>ROUND(I461*H461,2)</f>
        <v>0</v>
      </c>
      <c r="K461" s="230" t="s">
        <v>131</v>
      </c>
      <c r="L461" s="38"/>
      <c r="M461" s="235" t="s">
        <v>1</v>
      </c>
      <c r="N461" s="236" t="s">
        <v>40</v>
      </c>
      <c r="O461" s="70"/>
      <c r="P461" s="187">
        <f>O461*H461</f>
        <v>0</v>
      </c>
      <c r="Q461" s="187">
        <v>0</v>
      </c>
      <c r="R461" s="187">
        <f>Q461*H461</f>
        <v>0</v>
      </c>
      <c r="S461" s="187">
        <v>0</v>
      </c>
      <c r="T461" s="188">
        <f>S461*H461</f>
        <v>0</v>
      </c>
      <c r="U461" s="33"/>
      <c r="V461" s="33"/>
      <c r="W461" s="33"/>
      <c r="X461" s="33"/>
      <c r="Y461" s="33"/>
      <c r="Z461" s="33"/>
      <c r="AA461" s="33"/>
      <c r="AB461" s="33"/>
      <c r="AC461" s="33"/>
      <c r="AD461" s="33"/>
      <c r="AE461" s="33"/>
      <c r="AR461" s="189" t="s">
        <v>133</v>
      </c>
      <c r="AT461" s="189" t="s">
        <v>433</v>
      </c>
      <c r="AU461" s="189" t="s">
        <v>83</v>
      </c>
      <c r="AY461" s="16" t="s">
        <v>126</v>
      </c>
      <c r="BE461" s="190">
        <f>IF(N461="základní",J461,0)</f>
        <v>0</v>
      </c>
      <c r="BF461" s="190">
        <f>IF(N461="snížená",J461,0)</f>
        <v>0</v>
      </c>
      <c r="BG461" s="190">
        <f>IF(N461="zákl. přenesená",J461,0)</f>
        <v>0</v>
      </c>
      <c r="BH461" s="190">
        <f>IF(N461="sníž. přenesená",J461,0)</f>
        <v>0</v>
      </c>
      <c r="BI461" s="190">
        <f>IF(N461="nulová",J461,0)</f>
        <v>0</v>
      </c>
      <c r="BJ461" s="16" t="s">
        <v>83</v>
      </c>
      <c r="BK461" s="190">
        <f>ROUND(I461*H461,2)</f>
        <v>0</v>
      </c>
      <c r="BL461" s="16" t="s">
        <v>133</v>
      </c>
      <c r="BM461" s="189" t="s">
        <v>444</v>
      </c>
    </row>
    <row r="462" spans="1:65" s="2" customFormat="1" ht="48.75">
      <c r="A462" s="33"/>
      <c r="B462" s="34"/>
      <c r="C462" s="35"/>
      <c r="D462" s="191" t="s">
        <v>135</v>
      </c>
      <c r="E462" s="35"/>
      <c r="F462" s="192" t="s">
        <v>445</v>
      </c>
      <c r="G462" s="35"/>
      <c r="H462" s="35"/>
      <c r="I462" s="193"/>
      <c r="J462" s="35"/>
      <c r="K462" s="35"/>
      <c r="L462" s="38"/>
      <c r="M462" s="194"/>
      <c r="N462" s="195"/>
      <c r="O462" s="70"/>
      <c r="P462" s="70"/>
      <c r="Q462" s="70"/>
      <c r="R462" s="70"/>
      <c r="S462" s="70"/>
      <c r="T462" s="71"/>
      <c r="U462" s="33"/>
      <c r="V462" s="33"/>
      <c r="W462" s="33"/>
      <c r="X462" s="33"/>
      <c r="Y462" s="33"/>
      <c r="Z462" s="33"/>
      <c r="AA462" s="33"/>
      <c r="AB462" s="33"/>
      <c r="AC462" s="33"/>
      <c r="AD462" s="33"/>
      <c r="AE462" s="33"/>
      <c r="AT462" s="16" t="s">
        <v>135</v>
      </c>
      <c r="AU462" s="16" t="s">
        <v>83</v>
      </c>
    </row>
    <row r="463" spans="1:65" s="12" customFormat="1" ht="11.25">
      <c r="B463" s="196"/>
      <c r="C463" s="197"/>
      <c r="D463" s="191" t="s">
        <v>136</v>
      </c>
      <c r="E463" s="198" t="s">
        <v>1</v>
      </c>
      <c r="F463" s="199" t="s">
        <v>446</v>
      </c>
      <c r="G463" s="197"/>
      <c r="H463" s="200">
        <v>600</v>
      </c>
      <c r="I463" s="201"/>
      <c r="J463" s="197"/>
      <c r="K463" s="197"/>
      <c r="L463" s="202"/>
      <c r="M463" s="203"/>
      <c r="N463" s="204"/>
      <c r="O463" s="204"/>
      <c r="P463" s="204"/>
      <c r="Q463" s="204"/>
      <c r="R463" s="204"/>
      <c r="S463" s="204"/>
      <c r="T463" s="205"/>
      <c r="AT463" s="206" t="s">
        <v>136</v>
      </c>
      <c r="AU463" s="206" t="s">
        <v>83</v>
      </c>
      <c r="AV463" s="12" t="s">
        <v>85</v>
      </c>
      <c r="AW463" s="12" t="s">
        <v>31</v>
      </c>
      <c r="AX463" s="12" t="s">
        <v>75</v>
      </c>
      <c r="AY463" s="206" t="s">
        <v>126</v>
      </c>
    </row>
    <row r="464" spans="1:65" s="13" customFormat="1" ht="11.25">
      <c r="B464" s="207"/>
      <c r="C464" s="208"/>
      <c r="D464" s="191" t="s">
        <v>136</v>
      </c>
      <c r="E464" s="209" t="s">
        <v>1</v>
      </c>
      <c r="F464" s="210" t="s">
        <v>138</v>
      </c>
      <c r="G464" s="208"/>
      <c r="H464" s="211">
        <v>600</v>
      </c>
      <c r="I464" s="212"/>
      <c r="J464" s="208"/>
      <c r="K464" s="208"/>
      <c r="L464" s="213"/>
      <c r="M464" s="214"/>
      <c r="N464" s="215"/>
      <c r="O464" s="215"/>
      <c r="P464" s="215"/>
      <c r="Q464" s="215"/>
      <c r="R464" s="215"/>
      <c r="S464" s="215"/>
      <c r="T464" s="216"/>
      <c r="AT464" s="217" t="s">
        <v>136</v>
      </c>
      <c r="AU464" s="217" t="s">
        <v>83</v>
      </c>
      <c r="AV464" s="13" t="s">
        <v>133</v>
      </c>
      <c r="AW464" s="13" t="s">
        <v>31</v>
      </c>
      <c r="AX464" s="13" t="s">
        <v>83</v>
      </c>
      <c r="AY464" s="217" t="s">
        <v>126</v>
      </c>
    </row>
    <row r="465" spans="1:65" s="2" customFormat="1" ht="24.2" customHeight="1">
      <c r="A465" s="33"/>
      <c r="B465" s="34"/>
      <c r="C465" s="228" t="s">
        <v>447</v>
      </c>
      <c r="D465" s="228" t="s">
        <v>433</v>
      </c>
      <c r="E465" s="229" t="s">
        <v>448</v>
      </c>
      <c r="F465" s="230" t="s">
        <v>449</v>
      </c>
      <c r="G465" s="231" t="s">
        <v>426</v>
      </c>
      <c r="H465" s="232">
        <v>5000</v>
      </c>
      <c r="I465" s="233"/>
      <c r="J465" s="234">
        <f>ROUND(I465*H465,2)</f>
        <v>0</v>
      </c>
      <c r="K465" s="230" t="s">
        <v>131</v>
      </c>
      <c r="L465" s="38"/>
      <c r="M465" s="235" t="s">
        <v>1</v>
      </c>
      <c r="N465" s="236" t="s">
        <v>40</v>
      </c>
      <c r="O465" s="70"/>
      <c r="P465" s="187">
        <f>O465*H465</f>
        <v>0</v>
      </c>
      <c r="Q465" s="187">
        <v>0</v>
      </c>
      <c r="R465" s="187">
        <f>Q465*H465</f>
        <v>0</v>
      </c>
      <c r="S465" s="187">
        <v>0</v>
      </c>
      <c r="T465" s="188">
        <f>S465*H465</f>
        <v>0</v>
      </c>
      <c r="U465" s="33"/>
      <c r="V465" s="33"/>
      <c r="W465" s="33"/>
      <c r="X465" s="33"/>
      <c r="Y465" s="33"/>
      <c r="Z465" s="33"/>
      <c r="AA465" s="33"/>
      <c r="AB465" s="33"/>
      <c r="AC465" s="33"/>
      <c r="AD465" s="33"/>
      <c r="AE465" s="33"/>
      <c r="AR465" s="189" t="s">
        <v>133</v>
      </c>
      <c r="AT465" s="189" t="s">
        <v>433</v>
      </c>
      <c r="AU465" s="189" t="s">
        <v>83</v>
      </c>
      <c r="AY465" s="16" t="s">
        <v>126</v>
      </c>
      <c r="BE465" s="190">
        <f>IF(N465="základní",J465,0)</f>
        <v>0</v>
      </c>
      <c r="BF465" s="190">
        <f>IF(N465="snížená",J465,0)</f>
        <v>0</v>
      </c>
      <c r="BG465" s="190">
        <f>IF(N465="zákl. přenesená",J465,0)</f>
        <v>0</v>
      </c>
      <c r="BH465" s="190">
        <f>IF(N465="sníž. přenesená",J465,0)</f>
        <v>0</v>
      </c>
      <c r="BI465" s="190">
        <f>IF(N465="nulová",J465,0)</f>
        <v>0</v>
      </c>
      <c r="BJ465" s="16" t="s">
        <v>83</v>
      </c>
      <c r="BK465" s="190">
        <f>ROUND(I465*H465,2)</f>
        <v>0</v>
      </c>
      <c r="BL465" s="16" t="s">
        <v>133</v>
      </c>
      <c r="BM465" s="189" t="s">
        <v>450</v>
      </c>
    </row>
    <row r="466" spans="1:65" s="2" customFormat="1" ht="39">
      <c r="A466" s="33"/>
      <c r="B466" s="34"/>
      <c r="C466" s="35"/>
      <c r="D466" s="191" t="s">
        <v>135</v>
      </c>
      <c r="E466" s="35"/>
      <c r="F466" s="192" t="s">
        <v>451</v>
      </c>
      <c r="G466" s="35"/>
      <c r="H466" s="35"/>
      <c r="I466" s="193"/>
      <c r="J466" s="35"/>
      <c r="K466" s="35"/>
      <c r="L466" s="38"/>
      <c r="M466" s="194"/>
      <c r="N466" s="195"/>
      <c r="O466" s="70"/>
      <c r="P466" s="70"/>
      <c r="Q466" s="70"/>
      <c r="R466" s="70"/>
      <c r="S466" s="70"/>
      <c r="T466" s="71"/>
      <c r="U466" s="33"/>
      <c r="V466" s="33"/>
      <c r="W466" s="33"/>
      <c r="X466" s="33"/>
      <c r="Y466" s="33"/>
      <c r="Z466" s="33"/>
      <c r="AA466" s="33"/>
      <c r="AB466" s="33"/>
      <c r="AC466" s="33"/>
      <c r="AD466" s="33"/>
      <c r="AE466" s="33"/>
      <c r="AT466" s="16" t="s">
        <v>135</v>
      </c>
      <c r="AU466" s="16" t="s">
        <v>83</v>
      </c>
    </row>
    <row r="467" spans="1:65" s="12" customFormat="1" ht="11.25">
      <c r="B467" s="196"/>
      <c r="C467" s="197"/>
      <c r="D467" s="191" t="s">
        <v>136</v>
      </c>
      <c r="E467" s="198" t="s">
        <v>1</v>
      </c>
      <c r="F467" s="199" t="s">
        <v>452</v>
      </c>
      <c r="G467" s="197"/>
      <c r="H467" s="200">
        <v>5000</v>
      </c>
      <c r="I467" s="201"/>
      <c r="J467" s="197"/>
      <c r="K467" s="197"/>
      <c r="L467" s="202"/>
      <c r="M467" s="203"/>
      <c r="N467" s="204"/>
      <c r="O467" s="204"/>
      <c r="P467" s="204"/>
      <c r="Q467" s="204"/>
      <c r="R467" s="204"/>
      <c r="S467" s="204"/>
      <c r="T467" s="205"/>
      <c r="AT467" s="206" t="s">
        <v>136</v>
      </c>
      <c r="AU467" s="206" t="s">
        <v>83</v>
      </c>
      <c r="AV467" s="12" t="s">
        <v>85</v>
      </c>
      <c r="AW467" s="12" t="s">
        <v>31</v>
      </c>
      <c r="AX467" s="12" t="s">
        <v>75</v>
      </c>
      <c r="AY467" s="206" t="s">
        <v>126</v>
      </c>
    </row>
    <row r="468" spans="1:65" s="13" customFormat="1" ht="11.25">
      <c r="B468" s="207"/>
      <c r="C468" s="208"/>
      <c r="D468" s="191" t="s">
        <v>136</v>
      </c>
      <c r="E468" s="209" t="s">
        <v>1</v>
      </c>
      <c r="F468" s="210" t="s">
        <v>138</v>
      </c>
      <c r="G468" s="208"/>
      <c r="H468" s="211">
        <v>5000</v>
      </c>
      <c r="I468" s="212"/>
      <c r="J468" s="208"/>
      <c r="K468" s="208"/>
      <c r="L468" s="213"/>
      <c r="M468" s="214"/>
      <c r="N468" s="215"/>
      <c r="O468" s="215"/>
      <c r="P468" s="215"/>
      <c r="Q468" s="215"/>
      <c r="R468" s="215"/>
      <c r="S468" s="215"/>
      <c r="T468" s="216"/>
      <c r="AT468" s="217" t="s">
        <v>136</v>
      </c>
      <c r="AU468" s="217" t="s">
        <v>83</v>
      </c>
      <c r="AV468" s="13" t="s">
        <v>133</v>
      </c>
      <c r="AW468" s="13" t="s">
        <v>31</v>
      </c>
      <c r="AX468" s="13" t="s">
        <v>83</v>
      </c>
      <c r="AY468" s="217" t="s">
        <v>126</v>
      </c>
    </row>
    <row r="469" spans="1:65" s="2" customFormat="1" ht="24.2" customHeight="1">
      <c r="A469" s="33"/>
      <c r="B469" s="34"/>
      <c r="C469" s="228" t="s">
        <v>453</v>
      </c>
      <c r="D469" s="228" t="s">
        <v>433</v>
      </c>
      <c r="E469" s="229" t="s">
        <v>454</v>
      </c>
      <c r="F469" s="230" t="s">
        <v>455</v>
      </c>
      <c r="G469" s="231" t="s">
        <v>426</v>
      </c>
      <c r="H469" s="232">
        <v>6075</v>
      </c>
      <c r="I469" s="233"/>
      <c r="J469" s="234">
        <f>ROUND(I469*H469,2)</f>
        <v>0</v>
      </c>
      <c r="K469" s="230" t="s">
        <v>131</v>
      </c>
      <c r="L469" s="38"/>
      <c r="M469" s="235" t="s">
        <v>1</v>
      </c>
      <c r="N469" s="236" t="s">
        <v>40</v>
      </c>
      <c r="O469" s="70"/>
      <c r="P469" s="187">
        <f>O469*H469</f>
        <v>0</v>
      </c>
      <c r="Q469" s="187">
        <v>0</v>
      </c>
      <c r="R469" s="187">
        <f>Q469*H469</f>
        <v>0</v>
      </c>
      <c r="S469" s="187">
        <v>0</v>
      </c>
      <c r="T469" s="188">
        <f>S469*H469</f>
        <v>0</v>
      </c>
      <c r="U469" s="33"/>
      <c r="V469" s="33"/>
      <c r="W469" s="33"/>
      <c r="X469" s="33"/>
      <c r="Y469" s="33"/>
      <c r="Z469" s="33"/>
      <c r="AA469" s="33"/>
      <c r="AB469" s="33"/>
      <c r="AC469" s="33"/>
      <c r="AD469" s="33"/>
      <c r="AE469" s="33"/>
      <c r="AR469" s="189" t="s">
        <v>133</v>
      </c>
      <c r="AT469" s="189" t="s">
        <v>433</v>
      </c>
      <c r="AU469" s="189" t="s">
        <v>83</v>
      </c>
      <c r="AY469" s="16" t="s">
        <v>126</v>
      </c>
      <c r="BE469" s="190">
        <f>IF(N469="základní",J469,0)</f>
        <v>0</v>
      </c>
      <c r="BF469" s="190">
        <f>IF(N469="snížená",J469,0)</f>
        <v>0</v>
      </c>
      <c r="BG469" s="190">
        <f>IF(N469="zákl. přenesená",J469,0)</f>
        <v>0</v>
      </c>
      <c r="BH469" s="190">
        <f>IF(N469="sníž. přenesená",J469,0)</f>
        <v>0</v>
      </c>
      <c r="BI469" s="190">
        <f>IF(N469="nulová",J469,0)</f>
        <v>0</v>
      </c>
      <c r="BJ469" s="16" t="s">
        <v>83</v>
      </c>
      <c r="BK469" s="190">
        <f>ROUND(I469*H469,2)</f>
        <v>0</v>
      </c>
      <c r="BL469" s="16" t="s">
        <v>133</v>
      </c>
      <c r="BM469" s="189" t="s">
        <v>456</v>
      </c>
    </row>
    <row r="470" spans="1:65" s="2" customFormat="1" ht="39">
      <c r="A470" s="33"/>
      <c r="B470" s="34"/>
      <c r="C470" s="35"/>
      <c r="D470" s="191" t="s">
        <v>135</v>
      </c>
      <c r="E470" s="35"/>
      <c r="F470" s="192" t="s">
        <v>457</v>
      </c>
      <c r="G470" s="35"/>
      <c r="H470" s="35"/>
      <c r="I470" s="193"/>
      <c r="J470" s="35"/>
      <c r="K470" s="35"/>
      <c r="L470" s="38"/>
      <c r="M470" s="194"/>
      <c r="N470" s="195"/>
      <c r="O470" s="70"/>
      <c r="P470" s="70"/>
      <c r="Q470" s="70"/>
      <c r="R470" s="70"/>
      <c r="S470" s="70"/>
      <c r="T470" s="71"/>
      <c r="U470" s="33"/>
      <c r="V470" s="33"/>
      <c r="W470" s="33"/>
      <c r="X470" s="33"/>
      <c r="Y470" s="33"/>
      <c r="Z470" s="33"/>
      <c r="AA470" s="33"/>
      <c r="AB470" s="33"/>
      <c r="AC470" s="33"/>
      <c r="AD470" s="33"/>
      <c r="AE470" s="33"/>
      <c r="AT470" s="16" t="s">
        <v>135</v>
      </c>
      <c r="AU470" s="16" t="s">
        <v>83</v>
      </c>
    </row>
    <row r="471" spans="1:65" s="14" customFormat="1" ht="11.25">
      <c r="B471" s="218"/>
      <c r="C471" s="219"/>
      <c r="D471" s="191" t="s">
        <v>136</v>
      </c>
      <c r="E471" s="220" t="s">
        <v>1</v>
      </c>
      <c r="F471" s="221" t="s">
        <v>458</v>
      </c>
      <c r="G471" s="219"/>
      <c r="H471" s="220" t="s">
        <v>1</v>
      </c>
      <c r="I471" s="222"/>
      <c r="J471" s="219"/>
      <c r="K471" s="219"/>
      <c r="L471" s="223"/>
      <c r="M471" s="224"/>
      <c r="N471" s="225"/>
      <c r="O471" s="225"/>
      <c r="P471" s="225"/>
      <c r="Q471" s="225"/>
      <c r="R471" s="225"/>
      <c r="S471" s="225"/>
      <c r="T471" s="226"/>
      <c r="AT471" s="227" t="s">
        <v>136</v>
      </c>
      <c r="AU471" s="227" t="s">
        <v>83</v>
      </c>
      <c r="AV471" s="14" t="s">
        <v>83</v>
      </c>
      <c r="AW471" s="14" t="s">
        <v>31</v>
      </c>
      <c r="AX471" s="14" t="s">
        <v>75</v>
      </c>
      <c r="AY471" s="227" t="s">
        <v>126</v>
      </c>
    </row>
    <row r="472" spans="1:65" s="12" customFormat="1" ht="11.25">
      <c r="B472" s="196"/>
      <c r="C472" s="197"/>
      <c r="D472" s="191" t="s">
        <v>136</v>
      </c>
      <c r="E472" s="198" t="s">
        <v>1</v>
      </c>
      <c r="F472" s="199" t="s">
        <v>459</v>
      </c>
      <c r="G472" s="197"/>
      <c r="H472" s="200">
        <v>270</v>
      </c>
      <c r="I472" s="201"/>
      <c r="J472" s="197"/>
      <c r="K472" s="197"/>
      <c r="L472" s="202"/>
      <c r="M472" s="203"/>
      <c r="N472" s="204"/>
      <c r="O472" s="204"/>
      <c r="P472" s="204"/>
      <c r="Q472" s="204"/>
      <c r="R472" s="204"/>
      <c r="S472" s="204"/>
      <c r="T472" s="205"/>
      <c r="AT472" s="206" t="s">
        <v>136</v>
      </c>
      <c r="AU472" s="206" t="s">
        <v>83</v>
      </c>
      <c r="AV472" s="12" t="s">
        <v>85</v>
      </c>
      <c r="AW472" s="12" t="s">
        <v>31</v>
      </c>
      <c r="AX472" s="12" t="s">
        <v>75</v>
      </c>
      <c r="AY472" s="206" t="s">
        <v>126</v>
      </c>
    </row>
    <row r="473" spans="1:65" s="12" customFormat="1" ht="11.25">
      <c r="B473" s="196"/>
      <c r="C473" s="197"/>
      <c r="D473" s="191" t="s">
        <v>136</v>
      </c>
      <c r="E473" s="198" t="s">
        <v>1</v>
      </c>
      <c r="F473" s="199" t="s">
        <v>460</v>
      </c>
      <c r="G473" s="197"/>
      <c r="H473" s="200">
        <v>675</v>
      </c>
      <c r="I473" s="201"/>
      <c r="J473" s="197"/>
      <c r="K473" s="197"/>
      <c r="L473" s="202"/>
      <c r="M473" s="203"/>
      <c r="N473" s="204"/>
      <c r="O473" s="204"/>
      <c r="P473" s="204"/>
      <c r="Q473" s="204"/>
      <c r="R473" s="204"/>
      <c r="S473" s="204"/>
      <c r="T473" s="205"/>
      <c r="AT473" s="206" t="s">
        <v>136</v>
      </c>
      <c r="AU473" s="206" t="s">
        <v>83</v>
      </c>
      <c r="AV473" s="12" t="s">
        <v>85</v>
      </c>
      <c r="AW473" s="12" t="s">
        <v>31</v>
      </c>
      <c r="AX473" s="12" t="s">
        <v>75</v>
      </c>
      <c r="AY473" s="206" t="s">
        <v>126</v>
      </c>
    </row>
    <row r="474" spans="1:65" s="12" customFormat="1" ht="11.25">
      <c r="B474" s="196"/>
      <c r="C474" s="197"/>
      <c r="D474" s="191" t="s">
        <v>136</v>
      </c>
      <c r="E474" s="198" t="s">
        <v>1</v>
      </c>
      <c r="F474" s="199" t="s">
        <v>461</v>
      </c>
      <c r="G474" s="197"/>
      <c r="H474" s="200">
        <v>150</v>
      </c>
      <c r="I474" s="201"/>
      <c r="J474" s="197"/>
      <c r="K474" s="197"/>
      <c r="L474" s="202"/>
      <c r="M474" s="203"/>
      <c r="N474" s="204"/>
      <c r="O474" s="204"/>
      <c r="P474" s="204"/>
      <c r="Q474" s="204"/>
      <c r="R474" s="204"/>
      <c r="S474" s="204"/>
      <c r="T474" s="205"/>
      <c r="AT474" s="206" t="s">
        <v>136</v>
      </c>
      <c r="AU474" s="206" t="s">
        <v>83</v>
      </c>
      <c r="AV474" s="12" t="s">
        <v>85</v>
      </c>
      <c r="AW474" s="12" t="s">
        <v>31</v>
      </c>
      <c r="AX474" s="12" t="s">
        <v>75</v>
      </c>
      <c r="AY474" s="206" t="s">
        <v>126</v>
      </c>
    </row>
    <row r="475" spans="1:65" s="14" customFormat="1" ht="11.25">
      <c r="B475" s="218"/>
      <c r="C475" s="219"/>
      <c r="D475" s="191" t="s">
        <v>136</v>
      </c>
      <c r="E475" s="220" t="s">
        <v>1</v>
      </c>
      <c r="F475" s="221" t="s">
        <v>462</v>
      </c>
      <c r="G475" s="219"/>
      <c r="H475" s="220" t="s">
        <v>1</v>
      </c>
      <c r="I475" s="222"/>
      <c r="J475" s="219"/>
      <c r="K475" s="219"/>
      <c r="L475" s="223"/>
      <c r="M475" s="224"/>
      <c r="N475" s="225"/>
      <c r="O475" s="225"/>
      <c r="P475" s="225"/>
      <c r="Q475" s="225"/>
      <c r="R475" s="225"/>
      <c r="S475" s="225"/>
      <c r="T475" s="226"/>
      <c r="AT475" s="227" t="s">
        <v>136</v>
      </c>
      <c r="AU475" s="227" t="s">
        <v>83</v>
      </c>
      <c r="AV475" s="14" t="s">
        <v>83</v>
      </c>
      <c r="AW475" s="14" t="s">
        <v>31</v>
      </c>
      <c r="AX475" s="14" t="s">
        <v>75</v>
      </c>
      <c r="AY475" s="227" t="s">
        <v>126</v>
      </c>
    </row>
    <row r="476" spans="1:65" s="12" customFormat="1" ht="11.25">
      <c r="B476" s="196"/>
      <c r="C476" s="197"/>
      <c r="D476" s="191" t="s">
        <v>136</v>
      </c>
      <c r="E476" s="198" t="s">
        <v>1</v>
      </c>
      <c r="F476" s="199" t="s">
        <v>463</v>
      </c>
      <c r="G476" s="197"/>
      <c r="H476" s="200">
        <v>450</v>
      </c>
      <c r="I476" s="201"/>
      <c r="J476" s="197"/>
      <c r="K476" s="197"/>
      <c r="L476" s="202"/>
      <c r="M476" s="203"/>
      <c r="N476" s="204"/>
      <c r="O476" s="204"/>
      <c r="P476" s="204"/>
      <c r="Q476" s="204"/>
      <c r="R476" s="204"/>
      <c r="S476" s="204"/>
      <c r="T476" s="205"/>
      <c r="AT476" s="206" t="s">
        <v>136</v>
      </c>
      <c r="AU476" s="206" t="s">
        <v>83</v>
      </c>
      <c r="AV476" s="12" t="s">
        <v>85</v>
      </c>
      <c r="AW476" s="12" t="s">
        <v>31</v>
      </c>
      <c r="AX476" s="12" t="s">
        <v>75</v>
      </c>
      <c r="AY476" s="206" t="s">
        <v>126</v>
      </c>
    </row>
    <row r="477" spans="1:65" s="12" customFormat="1" ht="11.25">
      <c r="B477" s="196"/>
      <c r="C477" s="197"/>
      <c r="D477" s="191" t="s">
        <v>136</v>
      </c>
      <c r="E477" s="198" t="s">
        <v>1</v>
      </c>
      <c r="F477" s="199" t="s">
        <v>464</v>
      </c>
      <c r="G477" s="197"/>
      <c r="H477" s="200">
        <v>1350</v>
      </c>
      <c r="I477" s="201"/>
      <c r="J477" s="197"/>
      <c r="K477" s="197"/>
      <c r="L477" s="202"/>
      <c r="M477" s="203"/>
      <c r="N477" s="204"/>
      <c r="O477" s="204"/>
      <c r="P477" s="204"/>
      <c r="Q477" s="204"/>
      <c r="R477" s="204"/>
      <c r="S477" s="204"/>
      <c r="T477" s="205"/>
      <c r="AT477" s="206" t="s">
        <v>136</v>
      </c>
      <c r="AU477" s="206" t="s">
        <v>83</v>
      </c>
      <c r="AV477" s="12" t="s">
        <v>85</v>
      </c>
      <c r="AW477" s="12" t="s">
        <v>31</v>
      </c>
      <c r="AX477" s="12" t="s">
        <v>75</v>
      </c>
      <c r="AY477" s="206" t="s">
        <v>126</v>
      </c>
    </row>
    <row r="478" spans="1:65" s="14" customFormat="1" ht="11.25">
      <c r="B478" s="218"/>
      <c r="C478" s="219"/>
      <c r="D478" s="191" t="s">
        <v>136</v>
      </c>
      <c r="E478" s="220" t="s">
        <v>1</v>
      </c>
      <c r="F478" s="221" t="s">
        <v>465</v>
      </c>
      <c r="G478" s="219"/>
      <c r="H478" s="220" t="s">
        <v>1</v>
      </c>
      <c r="I478" s="222"/>
      <c r="J478" s="219"/>
      <c r="K478" s="219"/>
      <c r="L478" s="223"/>
      <c r="M478" s="224"/>
      <c r="N478" s="225"/>
      <c r="O478" s="225"/>
      <c r="P478" s="225"/>
      <c r="Q478" s="225"/>
      <c r="R478" s="225"/>
      <c r="S478" s="225"/>
      <c r="T478" s="226"/>
      <c r="AT478" s="227" t="s">
        <v>136</v>
      </c>
      <c r="AU478" s="227" t="s">
        <v>83</v>
      </c>
      <c r="AV478" s="14" t="s">
        <v>83</v>
      </c>
      <c r="AW478" s="14" t="s">
        <v>31</v>
      </c>
      <c r="AX478" s="14" t="s">
        <v>75</v>
      </c>
      <c r="AY478" s="227" t="s">
        <v>126</v>
      </c>
    </row>
    <row r="479" spans="1:65" s="12" customFormat="1" ht="11.25">
      <c r="B479" s="196"/>
      <c r="C479" s="197"/>
      <c r="D479" s="191" t="s">
        <v>136</v>
      </c>
      <c r="E479" s="198" t="s">
        <v>1</v>
      </c>
      <c r="F479" s="199" t="s">
        <v>466</v>
      </c>
      <c r="G479" s="197"/>
      <c r="H479" s="200">
        <v>1830</v>
      </c>
      <c r="I479" s="201"/>
      <c r="J479" s="197"/>
      <c r="K479" s="197"/>
      <c r="L479" s="202"/>
      <c r="M479" s="203"/>
      <c r="N479" s="204"/>
      <c r="O479" s="204"/>
      <c r="P479" s="204"/>
      <c r="Q479" s="204"/>
      <c r="R479" s="204"/>
      <c r="S479" s="204"/>
      <c r="T479" s="205"/>
      <c r="AT479" s="206" t="s">
        <v>136</v>
      </c>
      <c r="AU479" s="206" t="s">
        <v>83</v>
      </c>
      <c r="AV479" s="12" t="s">
        <v>85</v>
      </c>
      <c r="AW479" s="12" t="s">
        <v>31</v>
      </c>
      <c r="AX479" s="12" t="s">
        <v>75</v>
      </c>
      <c r="AY479" s="206" t="s">
        <v>126</v>
      </c>
    </row>
    <row r="480" spans="1:65" s="12" customFormat="1" ht="11.25">
      <c r="B480" s="196"/>
      <c r="C480" s="197"/>
      <c r="D480" s="191" t="s">
        <v>136</v>
      </c>
      <c r="E480" s="198" t="s">
        <v>1</v>
      </c>
      <c r="F480" s="199" t="s">
        <v>467</v>
      </c>
      <c r="G480" s="197"/>
      <c r="H480" s="200">
        <v>1200</v>
      </c>
      <c r="I480" s="201"/>
      <c r="J480" s="197"/>
      <c r="K480" s="197"/>
      <c r="L480" s="202"/>
      <c r="M480" s="203"/>
      <c r="N480" s="204"/>
      <c r="O480" s="204"/>
      <c r="P480" s="204"/>
      <c r="Q480" s="204"/>
      <c r="R480" s="204"/>
      <c r="S480" s="204"/>
      <c r="T480" s="205"/>
      <c r="AT480" s="206" t="s">
        <v>136</v>
      </c>
      <c r="AU480" s="206" t="s">
        <v>83</v>
      </c>
      <c r="AV480" s="12" t="s">
        <v>85</v>
      </c>
      <c r="AW480" s="12" t="s">
        <v>31</v>
      </c>
      <c r="AX480" s="12" t="s">
        <v>75</v>
      </c>
      <c r="AY480" s="206" t="s">
        <v>126</v>
      </c>
    </row>
    <row r="481" spans="1:65" s="12" customFormat="1" ht="11.25">
      <c r="B481" s="196"/>
      <c r="C481" s="197"/>
      <c r="D481" s="191" t="s">
        <v>136</v>
      </c>
      <c r="E481" s="198" t="s">
        <v>1</v>
      </c>
      <c r="F481" s="199" t="s">
        <v>468</v>
      </c>
      <c r="G481" s="197"/>
      <c r="H481" s="200">
        <v>150</v>
      </c>
      <c r="I481" s="201"/>
      <c r="J481" s="197"/>
      <c r="K481" s="197"/>
      <c r="L481" s="202"/>
      <c r="M481" s="203"/>
      <c r="N481" s="204"/>
      <c r="O481" s="204"/>
      <c r="P481" s="204"/>
      <c r="Q481" s="204"/>
      <c r="R481" s="204"/>
      <c r="S481" s="204"/>
      <c r="T481" s="205"/>
      <c r="AT481" s="206" t="s">
        <v>136</v>
      </c>
      <c r="AU481" s="206" t="s">
        <v>83</v>
      </c>
      <c r="AV481" s="12" t="s">
        <v>85</v>
      </c>
      <c r="AW481" s="12" t="s">
        <v>31</v>
      </c>
      <c r="AX481" s="12" t="s">
        <v>75</v>
      </c>
      <c r="AY481" s="206" t="s">
        <v>126</v>
      </c>
    </row>
    <row r="482" spans="1:65" s="13" customFormat="1" ht="11.25">
      <c r="B482" s="207"/>
      <c r="C482" s="208"/>
      <c r="D482" s="191" t="s">
        <v>136</v>
      </c>
      <c r="E482" s="209" t="s">
        <v>1</v>
      </c>
      <c r="F482" s="210" t="s">
        <v>138</v>
      </c>
      <c r="G482" s="208"/>
      <c r="H482" s="211">
        <v>6075</v>
      </c>
      <c r="I482" s="212"/>
      <c r="J482" s="208"/>
      <c r="K482" s="208"/>
      <c r="L482" s="213"/>
      <c r="M482" s="214"/>
      <c r="N482" s="215"/>
      <c r="O482" s="215"/>
      <c r="P482" s="215"/>
      <c r="Q482" s="215"/>
      <c r="R482" s="215"/>
      <c r="S482" s="215"/>
      <c r="T482" s="216"/>
      <c r="AT482" s="217" t="s">
        <v>136</v>
      </c>
      <c r="AU482" s="217" t="s">
        <v>83</v>
      </c>
      <c r="AV482" s="13" t="s">
        <v>133</v>
      </c>
      <c r="AW482" s="13" t="s">
        <v>31</v>
      </c>
      <c r="AX482" s="13" t="s">
        <v>83</v>
      </c>
      <c r="AY482" s="217" t="s">
        <v>126</v>
      </c>
    </row>
    <row r="483" spans="1:65" s="2" customFormat="1" ht="24.2" customHeight="1">
      <c r="A483" s="33"/>
      <c r="B483" s="34"/>
      <c r="C483" s="228" t="s">
        <v>469</v>
      </c>
      <c r="D483" s="228" t="s">
        <v>433</v>
      </c>
      <c r="E483" s="229" t="s">
        <v>470</v>
      </c>
      <c r="F483" s="230" t="s">
        <v>471</v>
      </c>
      <c r="G483" s="231" t="s">
        <v>426</v>
      </c>
      <c r="H483" s="232">
        <v>177</v>
      </c>
      <c r="I483" s="233"/>
      <c r="J483" s="234">
        <f>ROUND(I483*H483,2)</f>
        <v>0</v>
      </c>
      <c r="K483" s="230" t="s">
        <v>131</v>
      </c>
      <c r="L483" s="38"/>
      <c r="M483" s="235" t="s">
        <v>1</v>
      </c>
      <c r="N483" s="236" t="s">
        <v>40</v>
      </c>
      <c r="O483" s="70"/>
      <c r="P483" s="187">
        <f>O483*H483</f>
        <v>0</v>
      </c>
      <c r="Q483" s="187">
        <v>0</v>
      </c>
      <c r="R483" s="187">
        <f>Q483*H483</f>
        <v>0</v>
      </c>
      <c r="S483" s="187">
        <v>0</v>
      </c>
      <c r="T483" s="188">
        <f>S483*H483</f>
        <v>0</v>
      </c>
      <c r="U483" s="33"/>
      <c r="V483" s="33"/>
      <c r="W483" s="33"/>
      <c r="X483" s="33"/>
      <c r="Y483" s="33"/>
      <c r="Z483" s="33"/>
      <c r="AA483" s="33"/>
      <c r="AB483" s="33"/>
      <c r="AC483" s="33"/>
      <c r="AD483" s="33"/>
      <c r="AE483" s="33"/>
      <c r="AR483" s="189" t="s">
        <v>133</v>
      </c>
      <c r="AT483" s="189" t="s">
        <v>433</v>
      </c>
      <c r="AU483" s="189" t="s">
        <v>83</v>
      </c>
      <c r="AY483" s="16" t="s">
        <v>126</v>
      </c>
      <c r="BE483" s="190">
        <f>IF(N483="základní",J483,0)</f>
        <v>0</v>
      </c>
      <c r="BF483" s="190">
        <f>IF(N483="snížená",J483,0)</f>
        <v>0</v>
      </c>
      <c r="BG483" s="190">
        <f>IF(N483="zákl. přenesená",J483,0)</f>
        <v>0</v>
      </c>
      <c r="BH483" s="190">
        <f>IF(N483="sníž. přenesená",J483,0)</f>
        <v>0</v>
      </c>
      <c r="BI483" s="190">
        <f>IF(N483="nulová",J483,0)</f>
        <v>0</v>
      </c>
      <c r="BJ483" s="16" t="s">
        <v>83</v>
      </c>
      <c r="BK483" s="190">
        <f>ROUND(I483*H483,2)</f>
        <v>0</v>
      </c>
      <c r="BL483" s="16" t="s">
        <v>133</v>
      </c>
      <c r="BM483" s="189" t="s">
        <v>472</v>
      </c>
    </row>
    <row r="484" spans="1:65" s="2" customFormat="1" ht="48.75">
      <c r="A484" s="33"/>
      <c r="B484" s="34"/>
      <c r="C484" s="35"/>
      <c r="D484" s="191" t="s">
        <v>135</v>
      </c>
      <c r="E484" s="35"/>
      <c r="F484" s="192" t="s">
        <v>473</v>
      </c>
      <c r="G484" s="35"/>
      <c r="H484" s="35"/>
      <c r="I484" s="193"/>
      <c r="J484" s="35"/>
      <c r="K484" s="35"/>
      <c r="L484" s="38"/>
      <c r="M484" s="194"/>
      <c r="N484" s="195"/>
      <c r="O484" s="70"/>
      <c r="P484" s="70"/>
      <c r="Q484" s="70"/>
      <c r="R484" s="70"/>
      <c r="S484" s="70"/>
      <c r="T484" s="71"/>
      <c r="U484" s="33"/>
      <c r="V484" s="33"/>
      <c r="W484" s="33"/>
      <c r="X484" s="33"/>
      <c r="Y484" s="33"/>
      <c r="Z484" s="33"/>
      <c r="AA484" s="33"/>
      <c r="AB484" s="33"/>
      <c r="AC484" s="33"/>
      <c r="AD484" s="33"/>
      <c r="AE484" s="33"/>
      <c r="AT484" s="16" t="s">
        <v>135</v>
      </c>
      <c r="AU484" s="16" t="s">
        <v>83</v>
      </c>
    </row>
    <row r="485" spans="1:65" s="14" customFormat="1" ht="11.25">
      <c r="B485" s="218"/>
      <c r="C485" s="219"/>
      <c r="D485" s="191" t="s">
        <v>136</v>
      </c>
      <c r="E485" s="220" t="s">
        <v>1</v>
      </c>
      <c r="F485" s="221" t="s">
        <v>390</v>
      </c>
      <c r="G485" s="219"/>
      <c r="H485" s="220" t="s">
        <v>1</v>
      </c>
      <c r="I485" s="222"/>
      <c r="J485" s="219"/>
      <c r="K485" s="219"/>
      <c r="L485" s="223"/>
      <c r="M485" s="224"/>
      <c r="N485" s="225"/>
      <c r="O485" s="225"/>
      <c r="P485" s="225"/>
      <c r="Q485" s="225"/>
      <c r="R485" s="225"/>
      <c r="S485" s="225"/>
      <c r="T485" s="226"/>
      <c r="AT485" s="227" t="s">
        <v>136</v>
      </c>
      <c r="AU485" s="227" t="s">
        <v>83</v>
      </c>
      <c r="AV485" s="14" t="s">
        <v>83</v>
      </c>
      <c r="AW485" s="14" t="s">
        <v>31</v>
      </c>
      <c r="AX485" s="14" t="s">
        <v>75</v>
      </c>
      <c r="AY485" s="227" t="s">
        <v>126</v>
      </c>
    </row>
    <row r="486" spans="1:65" s="12" customFormat="1" ht="11.25">
      <c r="B486" s="196"/>
      <c r="C486" s="197"/>
      <c r="D486" s="191" t="s">
        <v>136</v>
      </c>
      <c r="E486" s="198" t="s">
        <v>1</v>
      </c>
      <c r="F486" s="199" t="s">
        <v>474</v>
      </c>
      <c r="G486" s="197"/>
      <c r="H486" s="200">
        <v>169</v>
      </c>
      <c r="I486" s="201"/>
      <c r="J486" s="197"/>
      <c r="K486" s="197"/>
      <c r="L486" s="202"/>
      <c r="M486" s="203"/>
      <c r="N486" s="204"/>
      <c r="O486" s="204"/>
      <c r="P486" s="204"/>
      <c r="Q486" s="204"/>
      <c r="R486" s="204"/>
      <c r="S486" s="204"/>
      <c r="T486" s="205"/>
      <c r="AT486" s="206" t="s">
        <v>136</v>
      </c>
      <c r="AU486" s="206" t="s">
        <v>83</v>
      </c>
      <c r="AV486" s="12" t="s">
        <v>85</v>
      </c>
      <c r="AW486" s="12" t="s">
        <v>31</v>
      </c>
      <c r="AX486" s="12" t="s">
        <v>75</v>
      </c>
      <c r="AY486" s="206" t="s">
        <v>126</v>
      </c>
    </row>
    <row r="487" spans="1:65" s="14" customFormat="1" ht="11.25">
      <c r="B487" s="218"/>
      <c r="C487" s="219"/>
      <c r="D487" s="191" t="s">
        <v>136</v>
      </c>
      <c r="E487" s="220" t="s">
        <v>1</v>
      </c>
      <c r="F487" s="221" t="s">
        <v>392</v>
      </c>
      <c r="G487" s="219"/>
      <c r="H487" s="220" t="s">
        <v>1</v>
      </c>
      <c r="I487" s="222"/>
      <c r="J487" s="219"/>
      <c r="K487" s="219"/>
      <c r="L487" s="223"/>
      <c r="M487" s="224"/>
      <c r="N487" s="225"/>
      <c r="O487" s="225"/>
      <c r="P487" s="225"/>
      <c r="Q487" s="225"/>
      <c r="R487" s="225"/>
      <c r="S487" s="225"/>
      <c r="T487" s="226"/>
      <c r="AT487" s="227" t="s">
        <v>136</v>
      </c>
      <c r="AU487" s="227" t="s">
        <v>83</v>
      </c>
      <c r="AV487" s="14" t="s">
        <v>83</v>
      </c>
      <c r="AW487" s="14" t="s">
        <v>31</v>
      </c>
      <c r="AX487" s="14" t="s">
        <v>75</v>
      </c>
      <c r="AY487" s="227" t="s">
        <v>126</v>
      </c>
    </row>
    <row r="488" spans="1:65" s="12" customFormat="1" ht="11.25">
      <c r="B488" s="196"/>
      <c r="C488" s="197"/>
      <c r="D488" s="191" t="s">
        <v>136</v>
      </c>
      <c r="E488" s="198" t="s">
        <v>1</v>
      </c>
      <c r="F488" s="199" t="s">
        <v>475</v>
      </c>
      <c r="G488" s="197"/>
      <c r="H488" s="200">
        <v>8</v>
      </c>
      <c r="I488" s="201"/>
      <c r="J488" s="197"/>
      <c r="K488" s="197"/>
      <c r="L488" s="202"/>
      <c r="M488" s="203"/>
      <c r="N488" s="204"/>
      <c r="O488" s="204"/>
      <c r="P488" s="204"/>
      <c r="Q488" s="204"/>
      <c r="R488" s="204"/>
      <c r="S488" s="204"/>
      <c r="T488" s="205"/>
      <c r="AT488" s="206" t="s">
        <v>136</v>
      </c>
      <c r="AU488" s="206" t="s">
        <v>83</v>
      </c>
      <c r="AV488" s="12" t="s">
        <v>85</v>
      </c>
      <c r="AW488" s="12" t="s">
        <v>31</v>
      </c>
      <c r="AX488" s="12" t="s">
        <v>75</v>
      </c>
      <c r="AY488" s="206" t="s">
        <v>126</v>
      </c>
    </row>
    <row r="489" spans="1:65" s="13" customFormat="1" ht="11.25">
      <c r="B489" s="207"/>
      <c r="C489" s="208"/>
      <c r="D489" s="191" t="s">
        <v>136</v>
      </c>
      <c r="E489" s="209" t="s">
        <v>1</v>
      </c>
      <c r="F489" s="210" t="s">
        <v>138</v>
      </c>
      <c r="G489" s="208"/>
      <c r="H489" s="211">
        <v>177</v>
      </c>
      <c r="I489" s="212"/>
      <c r="J489" s="208"/>
      <c r="K489" s="208"/>
      <c r="L489" s="213"/>
      <c r="M489" s="214"/>
      <c r="N489" s="215"/>
      <c r="O489" s="215"/>
      <c r="P489" s="215"/>
      <c r="Q489" s="215"/>
      <c r="R489" s="215"/>
      <c r="S489" s="215"/>
      <c r="T489" s="216"/>
      <c r="AT489" s="217" t="s">
        <v>136</v>
      </c>
      <c r="AU489" s="217" t="s">
        <v>83</v>
      </c>
      <c r="AV489" s="13" t="s">
        <v>133</v>
      </c>
      <c r="AW489" s="13" t="s">
        <v>31</v>
      </c>
      <c r="AX489" s="13" t="s">
        <v>83</v>
      </c>
      <c r="AY489" s="217" t="s">
        <v>126</v>
      </c>
    </row>
    <row r="490" spans="1:65" s="2" customFormat="1" ht="24.2" customHeight="1">
      <c r="A490" s="33"/>
      <c r="B490" s="34"/>
      <c r="C490" s="228" t="s">
        <v>476</v>
      </c>
      <c r="D490" s="228" t="s">
        <v>433</v>
      </c>
      <c r="E490" s="229" t="s">
        <v>477</v>
      </c>
      <c r="F490" s="230" t="s">
        <v>478</v>
      </c>
      <c r="G490" s="231" t="s">
        <v>426</v>
      </c>
      <c r="H490" s="232">
        <v>96</v>
      </c>
      <c r="I490" s="233"/>
      <c r="J490" s="234">
        <f>ROUND(I490*H490,2)</f>
        <v>0</v>
      </c>
      <c r="K490" s="230" t="s">
        <v>131</v>
      </c>
      <c r="L490" s="38"/>
      <c r="M490" s="235" t="s">
        <v>1</v>
      </c>
      <c r="N490" s="236" t="s">
        <v>40</v>
      </c>
      <c r="O490" s="70"/>
      <c r="P490" s="187">
        <f>O490*H490</f>
        <v>0</v>
      </c>
      <c r="Q490" s="187">
        <v>0</v>
      </c>
      <c r="R490" s="187">
        <f>Q490*H490</f>
        <v>0</v>
      </c>
      <c r="S490" s="187">
        <v>0</v>
      </c>
      <c r="T490" s="188">
        <f>S490*H490</f>
        <v>0</v>
      </c>
      <c r="U490" s="33"/>
      <c r="V490" s="33"/>
      <c r="W490" s="33"/>
      <c r="X490" s="33"/>
      <c r="Y490" s="33"/>
      <c r="Z490" s="33"/>
      <c r="AA490" s="33"/>
      <c r="AB490" s="33"/>
      <c r="AC490" s="33"/>
      <c r="AD490" s="33"/>
      <c r="AE490" s="33"/>
      <c r="AR490" s="189" t="s">
        <v>133</v>
      </c>
      <c r="AT490" s="189" t="s">
        <v>433</v>
      </c>
      <c r="AU490" s="189" t="s">
        <v>83</v>
      </c>
      <c r="AY490" s="16" t="s">
        <v>126</v>
      </c>
      <c r="BE490" s="190">
        <f>IF(N490="základní",J490,0)</f>
        <v>0</v>
      </c>
      <c r="BF490" s="190">
        <f>IF(N490="snížená",J490,0)</f>
        <v>0</v>
      </c>
      <c r="BG490" s="190">
        <f>IF(N490="zákl. přenesená",J490,0)</f>
        <v>0</v>
      </c>
      <c r="BH490" s="190">
        <f>IF(N490="sníž. přenesená",J490,0)</f>
        <v>0</v>
      </c>
      <c r="BI490" s="190">
        <f>IF(N490="nulová",J490,0)</f>
        <v>0</v>
      </c>
      <c r="BJ490" s="16" t="s">
        <v>83</v>
      </c>
      <c r="BK490" s="190">
        <f>ROUND(I490*H490,2)</f>
        <v>0</v>
      </c>
      <c r="BL490" s="16" t="s">
        <v>133</v>
      </c>
      <c r="BM490" s="189" t="s">
        <v>479</v>
      </c>
    </row>
    <row r="491" spans="1:65" s="2" customFormat="1" ht="48.75">
      <c r="A491" s="33"/>
      <c r="B491" s="34"/>
      <c r="C491" s="35"/>
      <c r="D491" s="191" t="s">
        <v>135</v>
      </c>
      <c r="E491" s="35"/>
      <c r="F491" s="192" t="s">
        <v>480</v>
      </c>
      <c r="G491" s="35"/>
      <c r="H491" s="35"/>
      <c r="I491" s="193"/>
      <c r="J491" s="35"/>
      <c r="K491" s="35"/>
      <c r="L491" s="38"/>
      <c r="M491" s="194"/>
      <c r="N491" s="195"/>
      <c r="O491" s="70"/>
      <c r="P491" s="70"/>
      <c r="Q491" s="70"/>
      <c r="R491" s="70"/>
      <c r="S491" s="70"/>
      <c r="T491" s="71"/>
      <c r="U491" s="33"/>
      <c r="V491" s="33"/>
      <c r="W491" s="33"/>
      <c r="X491" s="33"/>
      <c r="Y491" s="33"/>
      <c r="Z491" s="33"/>
      <c r="AA491" s="33"/>
      <c r="AB491" s="33"/>
      <c r="AC491" s="33"/>
      <c r="AD491" s="33"/>
      <c r="AE491" s="33"/>
      <c r="AT491" s="16" t="s">
        <v>135</v>
      </c>
      <c r="AU491" s="16" t="s">
        <v>83</v>
      </c>
    </row>
    <row r="492" spans="1:65" s="14" customFormat="1" ht="11.25">
      <c r="B492" s="218"/>
      <c r="C492" s="219"/>
      <c r="D492" s="191" t="s">
        <v>136</v>
      </c>
      <c r="E492" s="220" t="s">
        <v>1</v>
      </c>
      <c r="F492" s="221" t="s">
        <v>385</v>
      </c>
      <c r="G492" s="219"/>
      <c r="H492" s="220" t="s">
        <v>1</v>
      </c>
      <c r="I492" s="222"/>
      <c r="J492" s="219"/>
      <c r="K492" s="219"/>
      <c r="L492" s="223"/>
      <c r="M492" s="224"/>
      <c r="N492" s="225"/>
      <c r="O492" s="225"/>
      <c r="P492" s="225"/>
      <c r="Q492" s="225"/>
      <c r="R492" s="225"/>
      <c r="S492" s="225"/>
      <c r="T492" s="226"/>
      <c r="AT492" s="227" t="s">
        <v>136</v>
      </c>
      <c r="AU492" s="227" t="s">
        <v>83</v>
      </c>
      <c r="AV492" s="14" t="s">
        <v>83</v>
      </c>
      <c r="AW492" s="14" t="s">
        <v>31</v>
      </c>
      <c r="AX492" s="14" t="s">
        <v>75</v>
      </c>
      <c r="AY492" s="227" t="s">
        <v>126</v>
      </c>
    </row>
    <row r="493" spans="1:65" s="14" customFormat="1" ht="11.25">
      <c r="B493" s="218"/>
      <c r="C493" s="219"/>
      <c r="D493" s="191" t="s">
        <v>136</v>
      </c>
      <c r="E493" s="220" t="s">
        <v>1</v>
      </c>
      <c r="F493" s="221" t="s">
        <v>386</v>
      </c>
      <c r="G493" s="219"/>
      <c r="H493" s="220" t="s">
        <v>1</v>
      </c>
      <c r="I493" s="222"/>
      <c r="J493" s="219"/>
      <c r="K493" s="219"/>
      <c r="L493" s="223"/>
      <c r="M493" s="224"/>
      <c r="N493" s="225"/>
      <c r="O493" s="225"/>
      <c r="P493" s="225"/>
      <c r="Q493" s="225"/>
      <c r="R493" s="225"/>
      <c r="S493" s="225"/>
      <c r="T493" s="226"/>
      <c r="AT493" s="227" t="s">
        <v>136</v>
      </c>
      <c r="AU493" s="227" t="s">
        <v>83</v>
      </c>
      <c r="AV493" s="14" t="s">
        <v>83</v>
      </c>
      <c r="AW493" s="14" t="s">
        <v>31</v>
      </c>
      <c r="AX493" s="14" t="s">
        <v>75</v>
      </c>
      <c r="AY493" s="227" t="s">
        <v>126</v>
      </c>
    </row>
    <row r="494" spans="1:65" s="12" customFormat="1" ht="11.25">
      <c r="B494" s="196"/>
      <c r="C494" s="197"/>
      <c r="D494" s="191" t="s">
        <v>136</v>
      </c>
      <c r="E494" s="198" t="s">
        <v>1</v>
      </c>
      <c r="F494" s="199" t="s">
        <v>481</v>
      </c>
      <c r="G494" s="197"/>
      <c r="H494" s="200">
        <v>32</v>
      </c>
      <c r="I494" s="201"/>
      <c r="J494" s="197"/>
      <c r="K494" s="197"/>
      <c r="L494" s="202"/>
      <c r="M494" s="203"/>
      <c r="N494" s="204"/>
      <c r="O494" s="204"/>
      <c r="P494" s="204"/>
      <c r="Q494" s="204"/>
      <c r="R494" s="204"/>
      <c r="S494" s="204"/>
      <c r="T494" s="205"/>
      <c r="AT494" s="206" t="s">
        <v>136</v>
      </c>
      <c r="AU494" s="206" t="s">
        <v>83</v>
      </c>
      <c r="AV494" s="12" t="s">
        <v>85</v>
      </c>
      <c r="AW494" s="12" t="s">
        <v>31</v>
      </c>
      <c r="AX494" s="12" t="s">
        <v>75</v>
      </c>
      <c r="AY494" s="206" t="s">
        <v>126</v>
      </c>
    </row>
    <row r="495" spans="1:65" s="14" customFormat="1" ht="11.25">
      <c r="B495" s="218"/>
      <c r="C495" s="219"/>
      <c r="D495" s="191" t="s">
        <v>136</v>
      </c>
      <c r="E495" s="220" t="s">
        <v>1</v>
      </c>
      <c r="F495" s="221" t="s">
        <v>388</v>
      </c>
      <c r="G495" s="219"/>
      <c r="H495" s="220" t="s">
        <v>1</v>
      </c>
      <c r="I495" s="222"/>
      <c r="J495" s="219"/>
      <c r="K495" s="219"/>
      <c r="L495" s="223"/>
      <c r="M495" s="224"/>
      <c r="N495" s="225"/>
      <c r="O495" s="225"/>
      <c r="P495" s="225"/>
      <c r="Q495" s="225"/>
      <c r="R495" s="225"/>
      <c r="S495" s="225"/>
      <c r="T495" s="226"/>
      <c r="AT495" s="227" t="s">
        <v>136</v>
      </c>
      <c r="AU495" s="227" t="s">
        <v>83</v>
      </c>
      <c r="AV495" s="14" t="s">
        <v>83</v>
      </c>
      <c r="AW495" s="14" t="s">
        <v>31</v>
      </c>
      <c r="AX495" s="14" t="s">
        <v>75</v>
      </c>
      <c r="AY495" s="227" t="s">
        <v>126</v>
      </c>
    </row>
    <row r="496" spans="1:65" s="12" customFormat="1" ht="11.25">
      <c r="B496" s="196"/>
      <c r="C496" s="197"/>
      <c r="D496" s="191" t="s">
        <v>136</v>
      </c>
      <c r="E496" s="198" t="s">
        <v>1</v>
      </c>
      <c r="F496" s="199" t="s">
        <v>481</v>
      </c>
      <c r="G496" s="197"/>
      <c r="H496" s="200">
        <v>32</v>
      </c>
      <c r="I496" s="201"/>
      <c r="J496" s="197"/>
      <c r="K496" s="197"/>
      <c r="L496" s="202"/>
      <c r="M496" s="203"/>
      <c r="N496" s="204"/>
      <c r="O496" s="204"/>
      <c r="P496" s="204"/>
      <c r="Q496" s="204"/>
      <c r="R496" s="204"/>
      <c r="S496" s="204"/>
      <c r="T496" s="205"/>
      <c r="AT496" s="206" t="s">
        <v>136</v>
      </c>
      <c r="AU496" s="206" t="s">
        <v>83</v>
      </c>
      <c r="AV496" s="12" t="s">
        <v>85</v>
      </c>
      <c r="AW496" s="12" t="s">
        <v>31</v>
      </c>
      <c r="AX496" s="12" t="s">
        <v>75</v>
      </c>
      <c r="AY496" s="206" t="s">
        <v>126</v>
      </c>
    </row>
    <row r="497" spans="1:65" s="14" customFormat="1" ht="11.25">
      <c r="B497" s="218"/>
      <c r="C497" s="219"/>
      <c r="D497" s="191" t="s">
        <v>136</v>
      </c>
      <c r="E497" s="220" t="s">
        <v>1</v>
      </c>
      <c r="F497" s="221" t="s">
        <v>389</v>
      </c>
      <c r="G497" s="219"/>
      <c r="H497" s="220" t="s">
        <v>1</v>
      </c>
      <c r="I497" s="222"/>
      <c r="J497" s="219"/>
      <c r="K497" s="219"/>
      <c r="L497" s="223"/>
      <c r="M497" s="224"/>
      <c r="N497" s="225"/>
      <c r="O497" s="225"/>
      <c r="P497" s="225"/>
      <c r="Q497" s="225"/>
      <c r="R497" s="225"/>
      <c r="S497" s="225"/>
      <c r="T497" s="226"/>
      <c r="AT497" s="227" t="s">
        <v>136</v>
      </c>
      <c r="AU497" s="227" t="s">
        <v>83</v>
      </c>
      <c r="AV497" s="14" t="s">
        <v>83</v>
      </c>
      <c r="AW497" s="14" t="s">
        <v>31</v>
      </c>
      <c r="AX497" s="14" t="s">
        <v>75</v>
      </c>
      <c r="AY497" s="227" t="s">
        <v>126</v>
      </c>
    </row>
    <row r="498" spans="1:65" s="12" customFormat="1" ht="11.25">
      <c r="B498" s="196"/>
      <c r="C498" s="197"/>
      <c r="D498" s="191" t="s">
        <v>136</v>
      </c>
      <c r="E498" s="198" t="s">
        <v>1</v>
      </c>
      <c r="F498" s="199" t="s">
        <v>481</v>
      </c>
      <c r="G498" s="197"/>
      <c r="H498" s="200">
        <v>32</v>
      </c>
      <c r="I498" s="201"/>
      <c r="J498" s="197"/>
      <c r="K498" s="197"/>
      <c r="L498" s="202"/>
      <c r="M498" s="203"/>
      <c r="N498" s="204"/>
      <c r="O498" s="204"/>
      <c r="P498" s="204"/>
      <c r="Q498" s="204"/>
      <c r="R498" s="204"/>
      <c r="S498" s="204"/>
      <c r="T498" s="205"/>
      <c r="AT498" s="206" t="s">
        <v>136</v>
      </c>
      <c r="AU498" s="206" t="s">
        <v>83</v>
      </c>
      <c r="AV498" s="12" t="s">
        <v>85</v>
      </c>
      <c r="AW498" s="12" t="s">
        <v>31</v>
      </c>
      <c r="AX498" s="12" t="s">
        <v>75</v>
      </c>
      <c r="AY498" s="206" t="s">
        <v>126</v>
      </c>
    </row>
    <row r="499" spans="1:65" s="13" customFormat="1" ht="11.25">
      <c r="B499" s="207"/>
      <c r="C499" s="208"/>
      <c r="D499" s="191" t="s">
        <v>136</v>
      </c>
      <c r="E499" s="209" t="s">
        <v>1</v>
      </c>
      <c r="F499" s="210" t="s">
        <v>138</v>
      </c>
      <c r="G499" s="208"/>
      <c r="H499" s="211">
        <v>96</v>
      </c>
      <c r="I499" s="212"/>
      <c r="J499" s="208"/>
      <c r="K499" s="208"/>
      <c r="L499" s="213"/>
      <c r="M499" s="214"/>
      <c r="N499" s="215"/>
      <c r="O499" s="215"/>
      <c r="P499" s="215"/>
      <c r="Q499" s="215"/>
      <c r="R499" s="215"/>
      <c r="S499" s="215"/>
      <c r="T499" s="216"/>
      <c r="AT499" s="217" t="s">
        <v>136</v>
      </c>
      <c r="AU499" s="217" t="s">
        <v>83</v>
      </c>
      <c r="AV499" s="13" t="s">
        <v>133</v>
      </c>
      <c r="AW499" s="13" t="s">
        <v>31</v>
      </c>
      <c r="AX499" s="13" t="s">
        <v>83</v>
      </c>
      <c r="AY499" s="217" t="s">
        <v>126</v>
      </c>
    </row>
    <row r="500" spans="1:65" s="2" customFormat="1" ht="24.2" customHeight="1">
      <c r="A500" s="33"/>
      <c r="B500" s="34"/>
      <c r="C500" s="228" t="s">
        <v>482</v>
      </c>
      <c r="D500" s="228" t="s">
        <v>433</v>
      </c>
      <c r="E500" s="229" t="s">
        <v>483</v>
      </c>
      <c r="F500" s="230" t="s">
        <v>484</v>
      </c>
      <c r="G500" s="231" t="s">
        <v>402</v>
      </c>
      <c r="H500" s="232">
        <v>854</v>
      </c>
      <c r="I500" s="233"/>
      <c r="J500" s="234">
        <f>ROUND(I500*H500,2)</f>
        <v>0</v>
      </c>
      <c r="K500" s="230" t="s">
        <v>131</v>
      </c>
      <c r="L500" s="38"/>
      <c r="M500" s="235" t="s">
        <v>1</v>
      </c>
      <c r="N500" s="236" t="s">
        <v>40</v>
      </c>
      <c r="O500" s="70"/>
      <c r="P500" s="187">
        <f>O500*H500</f>
        <v>0</v>
      </c>
      <c r="Q500" s="187">
        <v>0</v>
      </c>
      <c r="R500" s="187">
        <f>Q500*H500</f>
        <v>0</v>
      </c>
      <c r="S500" s="187">
        <v>0</v>
      </c>
      <c r="T500" s="188">
        <f>S500*H500</f>
        <v>0</v>
      </c>
      <c r="U500" s="33"/>
      <c r="V500" s="33"/>
      <c r="W500" s="33"/>
      <c r="X500" s="33"/>
      <c r="Y500" s="33"/>
      <c r="Z500" s="33"/>
      <c r="AA500" s="33"/>
      <c r="AB500" s="33"/>
      <c r="AC500" s="33"/>
      <c r="AD500" s="33"/>
      <c r="AE500" s="33"/>
      <c r="AR500" s="189" t="s">
        <v>133</v>
      </c>
      <c r="AT500" s="189" t="s">
        <v>433</v>
      </c>
      <c r="AU500" s="189" t="s">
        <v>83</v>
      </c>
      <c r="AY500" s="16" t="s">
        <v>126</v>
      </c>
      <c r="BE500" s="190">
        <f>IF(N500="základní",J500,0)</f>
        <v>0</v>
      </c>
      <c r="BF500" s="190">
        <f>IF(N500="snížená",J500,0)</f>
        <v>0</v>
      </c>
      <c r="BG500" s="190">
        <f>IF(N500="zákl. přenesená",J500,0)</f>
        <v>0</v>
      </c>
      <c r="BH500" s="190">
        <f>IF(N500="sníž. přenesená",J500,0)</f>
        <v>0</v>
      </c>
      <c r="BI500" s="190">
        <f>IF(N500="nulová",J500,0)</f>
        <v>0</v>
      </c>
      <c r="BJ500" s="16" t="s">
        <v>83</v>
      </c>
      <c r="BK500" s="190">
        <f>ROUND(I500*H500,2)</f>
        <v>0</v>
      </c>
      <c r="BL500" s="16" t="s">
        <v>133</v>
      </c>
      <c r="BM500" s="189" t="s">
        <v>485</v>
      </c>
    </row>
    <row r="501" spans="1:65" s="2" customFormat="1" ht="48.75">
      <c r="A501" s="33"/>
      <c r="B501" s="34"/>
      <c r="C501" s="35"/>
      <c r="D501" s="191" t="s">
        <v>135</v>
      </c>
      <c r="E501" s="35"/>
      <c r="F501" s="192" t="s">
        <v>486</v>
      </c>
      <c r="G501" s="35"/>
      <c r="H501" s="35"/>
      <c r="I501" s="193"/>
      <c r="J501" s="35"/>
      <c r="K501" s="35"/>
      <c r="L501" s="38"/>
      <c r="M501" s="194"/>
      <c r="N501" s="195"/>
      <c r="O501" s="70"/>
      <c r="P501" s="70"/>
      <c r="Q501" s="70"/>
      <c r="R501" s="70"/>
      <c r="S501" s="70"/>
      <c r="T501" s="71"/>
      <c r="U501" s="33"/>
      <c r="V501" s="33"/>
      <c r="W501" s="33"/>
      <c r="X501" s="33"/>
      <c r="Y501" s="33"/>
      <c r="Z501" s="33"/>
      <c r="AA501" s="33"/>
      <c r="AB501" s="33"/>
      <c r="AC501" s="33"/>
      <c r="AD501" s="33"/>
      <c r="AE501" s="33"/>
      <c r="AT501" s="16" t="s">
        <v>135</v>
      </c>
      <c r="AU501" s="16" t="s">
        <v>83</v>
      </c>
    </row>
    <row r="502" spans="1:65" s="14" customFormat="1" ht="11.25">
      <c r="B502" s="218"/>
      <c r="C502" s="219"/>
      <c r="D502" s="191" t="s">
        <v>136</v>
      </c>
      <c r="E502" s="220" t="s">
        <v>1</v>
      </c>
      <c r="F502" s="221" t="s">
        <v>458</v>
      </c>
      <c r="G502" s="219"/>
      <c r="H502" s="220" t="s">
        <v>1</v>
      </c>
      <c r="I502" s="222"/>
      <c r="J502" s="219"/>
      <c r="K502" s="219"/>
      <c r="L502" s="223"/>
      <c r="M502" s="224"/>
      <c r="N502" s="225"/>
      <c r="O502" s="225"/>
      <c r="P502" s="225"/>
      <c r="Q502" s="225"/>
      <c r="R502" s="225"/>
      <c r="S502" s="225"/>
      <c r="T502" s="226"/>
      <c r="AT502" s="227" t="s">
        <v>136</v>
      </c>
      <c r="AU502" s="227" t="s">
        <v>83</v>
      </c>
      <c r="AV502" s="14" t="s">
        <v>83</v>
      </c>
      <c r="AW502" s="14" t="s">
        <v>31</v>
      </c>
      <c r="AX502" s="14" t="s">
        <v>75</v>
      </c>
      <c r="AY502" s="227" t="s">
        <v>126</v>
      </c>
    </row>
    <row r="503" spans="1:65" s="12" customFormat="1" ht="11.25">
      <c r="B503" s="196"/>
      <c r="C503" s="197"/>
      <c r="D503" s="191" t="s">
        <v>136</v>
      </c>
      <c r="E503" s="198" t="s">
        <v>1</v>
      </c>
      <c r="F503" s="199" t="s">
        <v>487</v>
      </c>
      <c r="G503" s="197"/>
      <c r="H503" s="200">
        <v>44</v>
      </c>
      <c r="I503" s="201"/>
      <c r="J503" s="197"/>
      <c r="K503" s="197"/>
      <c r="L503" s="202"/>
      <c r="M503" s="203"/>
      <c r="N503" s="204"/>
      <c r="O503" s="204"/>
      <c r="P503" s="204"/>
      <c r="Q503" s="204"/>
      <c r="R503" s="204"/>
      <c r="S503" s="204"/>
      <c r="T503" s="205"/>
      <c r="AT503" s="206" t="s">
        <v>136</v>
      </c>
      <c r="AU503" s="206" t="s">
        <v>83</v>
      </c>
      <c r="AV503" s="12" t="s">
        <v>85</v>
      </c>
      <c r="AW503" s="12" t="s">
        <v>31</v>
      </c>
      <c r="AX503" s="12" t="s">
        <v>75</v>
      </c>
      <c r="AY503" s="206" t="s">
        <v>126</v>
      </c>
    </row>
    <row r="504" spans="1:65" s="12" customFormat="1" ht="11.25">
      <c r="B504" s="196"/>
      <c r="C504" s="197"/>
      <c r="D504" s="191" t="s">
        <v>136</v>
      </c>
      <c r="E504" s="198" t="s">
        <v>1</v>
      </c>
      <c r="F504" s="199" t="s">
        <v>488</v>
      </c>
      <c r="G504" s="197"/>
      <c r="H504" s="200">
        <v>70</v>
      </c>
      <c r="I504" s="201"/>
      <c r="J504" s="197"/>
      <c r="K504" s="197"/>
      <c r="L504" s="202"/>
      <c r="M504" s="203"/>
      <c r="N504" s="204"/>
      <c r="O504" s="204"/>
      <c r="P504" s="204"/>
      <c r="Q504" s="204"/>
      <c r="R504" s="204"/>
      <c r="S504" s="204"/>
      <c r="T504" s="205"/>
      <c r="AT504" s="206" t="s">
        <v>136</v>
      </c>
      <c r="AU504" s="206" t="s">
        <v>83</v>
      </c>
      <c r="AV504" s="12" t="s">
        <v>85</v>
      </c>
      <c r="AW504" s="12" t="s">
        <v>31</v>
      </c>
      <c r="AX504" s="12" t="s">
        <v>75</v>
      </c>
      <c r="AY504" s="206" t="s">
        <v>126</v>
      </c>
    </row>
    <row r="505" spans="1:65" s="14" customFormat="1" ht="11.25">
      <c r="B505" s="218"/>
      <c r="C505" s="219"/>
      <c r="D505" s="191" t="s">
        <v>136</v>
      </c>
      <c r="E505" s="220" t="s">
        <v>1</v>
      </c>
      <c r="F505" s="221" t="s">
        <v>462</v>
      </c>
      <c r="G505" s="219"/>
      <c r="H505" s="220" t="s">
        <v>1</v>
      </c>
      <c r="I505" s="222"/>
      <c r="J505" s="219"/>
      <c r="K505" s="219"/>
      <c r="L505" s="223"/>
      <c r="M505" s="224"/>
      <c r="N505" s="225"/>
      <c r="O505" s="225"/>
      <c r="P505" s="225"/>
      <c r="Q505" s="225"/>
      <c r="R505" s="225"/>
      <c r="S505" s="225"/>
      <c r="T505" s="226"/>
      <c r="AT505" s="227" t="s">
        <v>136</v>
      </c>
      <c r="AU505" s="227" t="s">
        <v>83</v>
      </c>
      <c r="AV505" s="14" t="s">
        <v>83</v>
      </c>
      <c r="AW505" s="14" t="s">
        <v>31</v>
      </c>
      <c r="AX505" s="14" t="s">
        <v>75</v>
      </c>
      <c r="AY505" s="227" t="s">
        <v>126</v>
      </c>
    </row>
    <row r="506" spans="1:65" s="12" customFormat="1" ht="11.25">
      <c r="B506" s="196"/>
      <c r="C506" s="197"/>
      <c r="D506" s="191" t="s">
        <v>136</v>
      </c>
      <c r="E506" s="198" t="s">
        <v>1</v>
      </c>
      <c r="F506" s="199" t="s">
        <v>489</v>
      </c>
      <c r="G506" s="197"/>
      <c r="H506" s="200">
        <v>20</v>
      </c>
      <c r="I506" s="201"/>
      <c r="J506" s="197"/>
      <c r="K506" s="197"/>
      <c r="L506" s="202"/>
      <c r="M506" s="203"/>
      <c r="N506" s="204"/>
      <c r="O506" s="204"/>
      <c r="P506" s="204"/>
      <c r="Q506" s="204"/>
      <c r="R506" s="204"/>
      <c r="S506" s="204"/>
      <c r="T506" s="205"/>
      <c r="AT506" s="206" t="s">
        <v>136</v>
      </c>
      <c r="AU506" s="206" t="s">
        <v>83</v>
      </c>
      <c r="AV506" s="12" t="s">
        <v>85</v>
      </c>
      <c r="AW506" s="12" t="s">
        <v>31</v>
      </c>
      <c r="AX506" s="12" t="s">
        <v>75</v>
      </c>
      <c r="AY506" s="206" t="s">
        <v>126</v>
      </c>
    </row>
    <row r="507" spans="1:65" s="14" customFormat="1" ht="11.25">
      <c r="B507" s="218"/>
      <c r="C507" s="219"/>
      <c r="D507" s="191" t="s">
        <v>136</v>
      </c>
      <c r="E507" s="220" t="s">
        <v>1</v>
      </c>
      <c r="F507" s="221" t="s">
        <v>465</v>
      </c>
      <c r="G507" s="219"/>
      <c r="H507" s="220" t="s">
        <v>1</v>
      </c>
      <c r="I507" s="222"/>
      <c r="J507" s="219"/>
      <c r="K507" s="219"/>
      <c r="L507" s="223"/>
      <c r="M507" s="224"/>
      <c r="N507" s="225"/>
      <c r="O507" s="225"/>
      <c r="P507" s="225"/>
      <c r="Q507" s="225"/>
      <c r="R507" s="225"/>
      <c r="S507" s="225"/>
      <c r="T507" s="226"/>
      <c r="AT507" s="227" t="s">
        <v>136</v>
      </c>
      <c r="AU507" s="227" t="s">
        <v>83</v>
      </c>
      <c r="AV507" s="14" t="s">
        <v>83</v>
      </c>
      <c r="AW507" s="14" t="s">
        <v>31</v>
      </c>
      <c r="AX507" s="14" t="s">
        <v>75</v>
      </c>
      <c r="AY507" s="227" t="s">
        <v>126</v>
      </c>
    </row>
    <row r="508" spans="1:65" s="12" customFormat="1" ht="11.25">
      <c r="B508" s="196"/>
      <c r="C508" s="197"/>
      <c r="D508" s="191" t="s">
        <v>136</v>
      </c>
      <c r="E508" s="198" t="s">
        <v>1</v>
      </c>
      <c r="F508" s="199" t="s">
        <v>490</v>
      </c>
      <c r="G508" s="197"/>
      <c r="H508" s="200">
        <v>200</v>
      </c>
      <c r="I508" s="201"/>
      <c r="J508" s="197"/>
      <c r="K508" s="197"/>
      <c r="L508" s="202"/>
      <c r="M508" s="203"/>
      <c r="N508" s="204"/>
      <c r="O508" s="204"/>
      <c r="P508" s="204"/>
      <c r="Q508" s="204"/>
      <c r="R508" s="204"/>
      <c r="S508" s="204"/>
      <c r="T508" s="205"/>
      <c r="AT508" s="206" t="s">
        <v>136</v>
      </c>
      <c r="AU508" s="206" t="s">
        <v>83</v>
      </c>
      <c r="AV508" s="12" t="s">
        <v>85</v>
      </c>
      <c r="AW508" s="12" t="s">
        <v>31</v>
      </c>
      <c r="AX508" s="12" t="s">
        <v>75</v>
      </c>
      <c r="AY508" s="206" t="s">
        <v>126</v>
      </c>
    </row>
    <row r="509" spans="1:65" s="12" customFormat="1" ht="11.25">
      <c r="B509" s="196"/>
      <c r="C509" s="197"/>
      <c r="D509" s="191" t="s">
        <v>136</v>
      </c>
      <c r="E509" s="198" t="s">
        <v>1</v>
      </c>
      <c r="F509" s="199" t="s">
        <v>491</v>
      </c>
      <c r="G509" s="197"/>
      <c r="H509" s="200">
        <v>360</v>
      </c>
      <c r="I509" s="201"/>
      <c r="J509" s="197"/>
      <c r="K509" s="197"/>
      <c r="L509" s="202"/>
      <c r="M509" s="203"/>
      <c r="N509" s="204"/>
      <c r="O509" s="204"/>
      <c r="P509" s="204"/>
      <c r="Q509" s="204"/>
      <c r="R509" s="204"/>
      <c r="S509" s="204"/>
      <c r="T509" s="205"/>
      <c r="AT509" s="206" t="s">
        <v>136</v>
      </c>
      <c r="AU509" s="206" t="s">
        <v>83</v>
      </c>
      <c r="AV509" s="12" t="s">
        <v>85</v>
      </c>
      <c r="AW509" s="12" t="s">
        <v>31</v>
      </c>
      <c r="AX509" s="12" t="s">
        <v>75</v>
      </c>
      <c r="AY509" s="206" t="s">
        <v>126</v>
      </c>
    </row>
    <row r="510" spans="1:65" s="12" customFormat="1" ht="11.25">
      <c r="B510" s="196"/>
      <c r="C510" s="197"/>
      <c r="D510" s="191" t="s">
        <v>136</v>
      </c>
      <c r="E510" s="198" t="s">
        <v>1</v>
      </c>
      <c r="F510" s="199" t="s">
        <v>492</v>
      </c>
      <c r="G510" s="197"/>
      <c r="H510" s="200">
        <v>160</v>
      </c>
      <c r="I510" s="201"/>
      <c r="J510" s="197"/>
      <c r="K510" s="197"/>
      <c r="L510" s="202"/>
      <c r="M510" s="203"/>
      <c r="N510" s="204"/>
      <c r="O510" s="204"/>
      <c r="P510" s="204"/>
      <c r="Q510" s="204"/>
      <c r="R510" s="204"/>
      <c r="S510" s="204"/>
      <c r="T510" s="205"/>
      <c r="AT510" s="206" t="s">
        <v>136</v>
      </c>
      <c r="AU510" s="206" t="s">
        <v>83</v>
      </c>
      <c r="AV510" s="12" t="s">
        <v>85</v>
      </c>
      <c r="AW510" s="12" t="s">
        <v>31</v>
      </c>
      <c r="AX510" s="12" t="s">
        <v>75</v>
      </c>
      <c r="AY510" s="206" t="s">
        <v>126</v>
      </c>
    </row>
    <row r="511" spans="1:65" s="13" customFormat="1" ht="11.25">
      <c r="B511" s="207"/>
      <c r="C511" s="208"/>
      <c r="D511" s="191" t="s">
        <v>136</v>
      </c>
      <c r="E511" s="209" t="s">
        <v>1</v>
      </c>
      <c r="F511" s="210" t="s">
        <v>138</v>
      </c>
      <c r="G511" s="208"/>
      <c r="H511" s="211">
        <v>854</v>
      </c>
      <c r="I511" s="212"/>
      <c r="J511" s="208"/>
      <c r="K511" s="208"/>
      <c r="L511" s="213"/>
      <c r="M511" s="214"/>
      <c r="N511" s="215"/>
      <c r="O511" s="215"/>
      <c r="P511" s="215"/>
      <c r="Q511" s="215"/>
      <c r="R511" s="215"/>
      <c r="S511" s="215"/>
      <c r="T511" s="216"/>
      <c r="AT511" s="217" t="s">
        <v>136</v>
      </c>
      <c r="AU511" s="217" t="s">
        <v>83</v>
      </c>
      <c r="AV511" s="13" t="s">
        <v>133</v>
      </c>
      <c r="AW511" s="13" t="s">
        <v>31</v>
      </c>
      <c r="AX511" s="13" t="s">
        <v>83</v>
      </c>
      <c r="AY511" s="217" t="s">
        <v>126</v>
      </c>
    </row>
    <row r="512" spans="1:65" s="2" customFormat="1" ht="21.75" customHeight="1">
      <c r="A512" s="33"/>
      <c r="B512" s="34"/>
      <c r="C512" s="228" t="s">
        <v>493</v>
      </c>
      <c r="D512" s="228" t="s">
        <v>433</v>
      </c>
      <c r="E512" s="229" t="s">
        <v>494</v>
      </c>
      <c r="F512" s="230" t="s">
        <v>495</v>
      </c>
      <c r="G512" s="231" t="s">
        <v>496</v>
      </c>
      <c r="H512" s="232">
        <v>4.16</v>
      </c>
      <c r="I512" s="233"/>
      <c r="J512" s="234">
        <f>ROUND(I512*H512,2)</f>
        <v>0</v>
      </c>
      <c r="K512" s="230" t="s">
        <v>131</v>
      </c>
      <c r="L512" s="38"/>
      <c r="M512" s="235" t="s">
        <v>1</v>
      </c>
      <c r="N512" s="236" t="s">
        <v>40</v>
      </c>
      <c r="O512" s="70"/>
      <c r="P512" s="187">
        <f>O512*H512</f>
        <v>0</v>
      </c>
      <c r="Q512" s="187">
        <v>0</v>
      </c>
      <c r="R512" s="187">
        <f>Q512*H512</f>
        <v>0</v>
      </c>
      <c r="S512" s="187">
        <v>0</v>
      </c>
      <c r="T512" s="188">
        <f>S512*H512</f>
        <v>0</v>
      </c>
      <c r="U512" s="33"/>
      <c r="V512" s="33"/>
      <c r="W512" s="33"/>
      <c r="X512" s="33"/>
      <c r="Y512" s="33"/>
      <c r="Z512" s="33"/>
      <c r="AA512" s="33"/>
      <c r="AB512" s="33"/>
      <c r="AC512" s="33"/>
      <c r="AD512" s="33"/>
      <c r="AE512" s="33"/>
      <c r="AR512" s="189" t="s">
        <v>133</v>
      </c>
      <c r="AT512" s="189" t="s">
        <v>433</v>
      </c>
      <c r="AU512" s="189" t="s">
        <v>83</v>
      </c>
      <c r="AY512" s="16" t="s">
        <v>126</v>
      </c>
      <c r="BE512" s="190">
        <f>IF(N512="základní",J512,0)</f>
        <v>0</v>
      </c>
      <c r="BF512" s="190">
        <f>IF(N512="snížená",J512,0)</f>
        <v>0</v>
      </c>
      <c r="BG512" s="190">
        <f>IF(N512="zákl. přenesená",J512,0)</f>
        <v>0</v>
      </c>
      <c r="BH512" s="190">
        <f>IF(N512="sníž. přenesená",J512,0)</f>
        <v>0</v>
      </c>
      <c r="BI512" s="190">
        <f>IF(N512="nulová",J512,0)</f>
        <v>0</v>
      </c>
      <c r="BJ512" s="16" t="s">
        <v>83</v>
      </c>
      <c r="BK512" s="190">
        <f>ROUND(I512*H512,2)</f>
        <v>0</v>
      </c>
      <c r="BL512" s="16" t="s">
        <v>133</v>
      </c>
      <c r="BM512" s="189" t="s">
        <v>497</v>
      </c>
    </row>
    <row r="513" spans="1:65" s="2" customFormat="1" ht="97.5">
      <c r="A513" s="33"/>
      <c r="B513" s="34"/>
      <c r="C513" s="35"/>
      <c r="D513" s="191" t="s">
        <v>135</v>
      </c>
      <c r="E513" s="35"/>
      <c r="F513" s="192" t="s">
        <v>498</v>
      </c>
      <c r="G513" s="35"/>
      <c r="H513" s="35"/>
      <c r="I513" s="193"/>
      <c r="J513" s="35"/>
      <c r="K513" s="35"/>
      <c r="L513" s="38"/>
      <c r="M513" s="194"/>
      <c r="N513" s="195"/>
      <c r="O513" s="70"/>
      <c r="P513" s="70"/>
      <c r="Q513" s="70"/>
      <c r="R513" s="70"/>
      <c r="S513" s="70"/>
      <c r="T513" s="71"/>
      <c r="U513" s="33"/>
      <c r="V513" s="33"/>
      <c r="W513" s="33"/>
      <c r="X513" s="33"/>
      <c r="Y513" s="33"/>
      <c r="Z513" s="33"/>
      <c r="AA513" s="33"/>
      <c r="AB513" s="33"/>
      <c r="AC513" s="33"/>
      <c r="AD513" s="33"/>
      <c r="AE513" s="33"/>
      <c r="AT513" s="16" t="s">
        <v>135</v>
      </c>
      <c r="AU513" s="16" t="s">
        <v>83</v>
      </c>
    </row>
    <row r="514" spans="1:65" s="12" customFormat="1" ht="11.25">
      <c r="B514" s="196"/>
      <c r="C514" s="197"/>
      <c r="D514" s="191" t="s">
        <v>136</v>
      </c>
      <c r="E514" s="198" t="s">
        <v>1</v>
      </c>
      <c r="F514" s="199" t="s">
        <v>499</v>
      </c>
      <c r="G514" s="197"/>
      <c r="H514" s="200">
        <v>4.16</v>
      </c>
      <c r="I514" s="201"/>
      <c r="J514" s="197"/>
      <c r="K514" s="197"/>
      <c r="L514" s="202"/>
      <c r="M514" s="203"/>
      <c r="N514" s="204"/>
      <c r="O514" s="204"/>
      <c r="P514" s="204"/>
      <c r="Q514" s="204"/>
      <c r="R514" s="204"/>
      <c r="S514" s="204"/>
      <c r="T514" s="205"/>
      <c r="AT514" s="206" t="s">
        <v>136</v>
      </c>
      <c r="AU514" s="206" t="s">
        <v>83</v>
      </c>
      <c r="AV514" s="12" t="s">
        <v>85</v>
      </c>
      <c r="AW514" s="12" t="s">
        <v>31</v>
      </c>
      <c r="AX514" s="12" t="s">
        <v>75</v>
      </c>
      <c r="AY514" s="206" t="s">
        <v>126</v>
      </c>
    </row>
    <row r="515" spans="1:65" s="14" customFormat="1" ht="11.25">
      <c r="B515" s="218"/>
      <c r="C515" s="219"/>
      <c r="D515" s="191" t="s">
        <v>136</v>
      </c>
      <c r="E515" s="220" t="s">
        <v>1</v>
      </c>
      <c r="F515" s="221" t="s">
        <v>500</v>
      </c>
      <c r="G515" s="219"/>
      <c r="H515" s="220" t="s">
        <v>1</v>
      </c>
      <c r="I515" s="222"/>
      <c r="J515" s="219"/>
      <c r="K515" s="219"/>
      <c r="L515" s="223"/>
      <c r="M515" s="224"/>
      <c r="N515" s="225"/>
      <c r="O515" s="225"/>
      <c r="P515" s="225"/>
      <c r="Q515" s="225"/>
      <c r="R515" s="225"/>
      <c r="S515" s="225"/>
      <c r="T515" s="226"/>
      <c r="AT515" s="227" t="s">
        <v>136</v>
      </c>
      <c r="AU515" s="227" t="s">
        <v>83</v>
      </c>
      <c r="AV515" s="14" t="s">
        <v>83</v>
      </c>
      <c r="AW515" s="14" t="s">
        <v>31</v>
      </c>
      <c r="AX515" s="14" t="s">
        <v>75</v>
      </c>
      <c r="AY515" s="227" t="s">
        <v>126</v>
      </c>
    </row>
    <row r="516" spans="1:65" s="13" customFormat="1" ht="11.25">
      <c r="B516" s="207"/>
      <c r="C516" s="208"/>
      <c r="D516" s="191" t="s">
        <v>136</v>
      </c>
      <c r="E516" s="209" t="s">
        <v>1</v>
      </c>
      <c r="F516" s="210" t="s">
        <v>138</v>
      </c>
      <c r="G516" s="208"/>
      <c r="H516" s="211">
        <v>4.16</v>
      </c>
      <c r="I516" s="212"/>
      <c r="J516" s="208"/>
      <c r="K516" s="208"/>
      <c r="L516" s="213"/>
      <c r="M516" s="214"/>
      <c r="N516" s="215"/>
      <c r="O516" s="215"/>
      <c r="P516" s="215"/>
      <c r="Q516" s="215"/>
      <c r="R516" s="215"/>
      <c r="S516" s="215"/>
      <c r="T516" s="216"/>
      <c r="AT516" s="217" t="s">
        <v>136</v>
      </c>
      <c r="AU516" s="217" t="s">
        <v>83</v>
      </c>
      <c r="AV516" s="13" t="s">
        <v>133</v>
      </c>
      <c r="AW516" s="13" t="s">
        <v>31</v>
      </c>
      <c r="AX516" s="13" t="s">
        <v>83</v>
      </c>
      <c r="AY516" s="217" t="s">
        <v>126</v>
      </c>
    </row>
    <row r="517" spans="1:65" s="2" customFormat="1" ht="24.2" customHeight="1">
      <c r="A517" s="33"/>
      <c r="B517" s="34"/>
      <c r="C517" s="228" t="s">
        <v>501</v>
      </c>
      <c r="D517" s="228" t="s">
        <v>433</v>
      </c>
      <c r="E517" s="229" t="s">
        <v>502</v>
      </c>
      <c r="F517" s="230" t="s">
        <v>503</v>
      </c>
      <c r="G517" s="231" t="s">
        <v>496</v>
      </c>
      <c r="H517" s="232">
        <v>0.06</v>
      </c>
      <c r="I517" s="233"/>
      <c r="J517" s="234">
        <f>ROUND(I517*H517,2)</f>
        <v>0</v>
      </c>
      <c r="K517" s="230" t="s">
        <v>131</v>
      </c>
      <c r="L517" s="38"/>
      <c r="M517" s="235" t="s">
        <v>1</v>
      </c>
      <c r="N517" s="236" t="s">
        <v>40</v>
      </c>
      <c r="O517" s="70"/>
      <c r="P517" s="187">
        <f>O517*H517</f>
        <v>0</v>
      </c>
      <c r="Q517" s="187">
        <v>0</v>
      </c>
      <c r="R517" s="187">
        <f>Q517*H517</f>
        <v>0</v>
      </c>
      <c r="S517" s="187">
        <v>0</v>
      </c>
      <c r="T517" s="188">
        <f>S517*H517</f>
        <v>0</v>
      </c>
      <c r="U517" s="33"/>
      <c r="V517" s="33"/>
      <c r="W517" s="33"/>
      <c r="X517" s="33"/>
      <c r="Y517" s="33"/>
      <c r="Z517" s="33"/>
      <c r="AA517" s="33"/>
      <c r="AB517" s="33"/>
      <c r="AC517" s="33"/>
      <c r="AD517" s="33"/>
      <c r="AE517" s="33"/>
      <c r="AR517" s="189" t="s">
        <v>133</v>
      </c>
      <c r="AT517" s="189" t="s">
        <v>433</v>
      </c>
      <c r="AU517" s="189" t="s">
        <v>83</v>
      </c>
      <c r="AY517" s="16" t="s">
        <v>126</v>
      </c>
      <c r="BE517" s="190">
        <f>IF(N517="základní",J517,0)</f>
        <v>0</v>
      </c>
      <c r="BF517" s="190">
        <f>IF(N517="snížená",J517,0)</f>
        <v>0</v>
      </c>
      <c r="BG517" s="190">
        <f>IF(N517="zákl. přenesená",J517,0)</f>
        <v>0</v>
      </c>
      <c r="BH517" s="190">
        <f>IF(N517="sníž. přenesená",J517,0)</f>
        <v>0</v>
      </c>
      <c r="BI517" s="190">
        <f>IF(N517="nulová",J517,0)</f>
        <v>0</v>
      </c>
      <c r="BJ517" s="16" t="s">
        <v>83</v>
      </c>
      <c r="BK517" s="190">
        <f>ROUND(I517*H517,2)</f>
        <v>0</v>
      </c>
      <c r="BL517" s="16" t="s">
        <v>133</v>
      </c>
      <c r="BM517" s="189" t="s">
        <v>504</v>
      </c>
    </row>
    <row r="518" spans="1:65" s="2" customFormat="1" ht="58.5">
      <c r="A518" s="33"/>
      <c r="B518" s="34"/>
      <c r="C518" s="35"/>
      <c r="D518" s="191" t="s">
        <v>135</v>
      </c>
      <c r="E518" s="35"/>
      <c r="F518" s="192" t="s">
        <v>505</v>
      </c>
      <c r="G518" s="35"/>
      <c r="H518" s="35"/>
      <c r="I518" s="193"/>
      <c r="J518" s="35"/>
      <c r="K518" s="35"/>
      <c r="L518" s="38"/>
      <c r="M518" s="194"/>
      <c r="N518" s="195"/>
      <c r="O518" s="70"/>
      <c r="P518" s="70"/>
      <c r="Q518" s="70"/>
      <c r="R518" s="70"/>
      <c r="S518" s="70"/>
      <c r="T518" s="71"/>
      <c r="U518" s="33"/>
      <c r="V518" s="33"/>
      <c r="W518" s="33"/>
      <c r="X518" s="33"/>
      <c r="Y518" s="33"/>
      <c r="Z518" s="33"/>
      <c r="AA518" s="33"/>
      <c r="AB518" s="33"/>
      <c r="AC518" s="33"/>
      <c r="AD518" s="33"/>
      <c r="AE518" s="33"/>
      <c r="AT518" s="16" t="s">
        <v>135</v>
      </c>
      <c r="AU518" s="16" t="s">
        <v>83</v>
      </c>
    </row>
    <row r="519" spans="1:65" s="14" customFormat="1" ht="11.25">
      <c r="B519" s="218"/>
      <c r="C519" s="219"/>
      <c r="D519" s="191" t="s">
        <v>136</v>
      </c>
      <c r="E519" s="220" t="s">
        <v>1</v>
      </c>
      <c r="F519" s="221" t="s">
        <v>506</v>
      </c>
      <c r="G519" s="219"/>
      <c r="H519" s="220" t="s">
        <v>1</v>
      </c>
      <c r="I519" s="222"/>
      <c r="J519" s="219"/>
      <c r="K519" s="219"/>
      <c r="L519" s="223"/>
      <c r="M519" s="224"/>
      <c r="N519" s="225"/>
      <c r="O519" s="225"/>
      <c r="P519" s="225"/>
      <c r="Q519" s="225"/>
      <c r="R519" s="225"/>
      <c r="S519" s="225"/>
      <c r="T519" s="226"/>
      <c r="AT519" s="227" t="s">
        <v>136</v>
      </c>
      <c r="AU519" s="227" t="s">
        <v>83</v>
      </c>
      <c r="AV519" s="14" t="s">
        <v>83</v>
      </c>
      <c r="AW519" s="14" t="s">
        <v>31</v>
      </c>
      <c r="AX519" s="14" t="s">
        <v>75</v>
      </c>
      <c r="AY519" s="227" t="s">
        <v>126</v>
      </c>
    </row>
    <row r="520" spans="1:65" s="12" customFormat="1" ht="11.25">
      <c r="B520" s="196"/>
      <c r="C520" s="197"/>
      <c r="D520" s="191" t="s">
        <v>136</v>
      </c>
      <c r="E520" s="198" t="s">
        <v>1</v>
      </c>
      <c r="F520" s="199" t="s">
        <v>507</v>
      </c>
      <c r="G520" s="197"/>
      <c r="H520" s="200">
        <v>0.06</v>
      </c>
      <c r="I520" s="201"/>
      <c r="J520" s="197"/>
      <c r="K520" s="197"/>
      <c r="L520" s="202"/>
      <c r="M520" s="203"/>
      <c r="N520" s="204"/>
      <c r="O520" s="204"/>
      <c r="P520" s="204"/>
      <c r="Q520" s="204"/>
      <c r="R520" s="204"/>
      <c r="S520" s="204"/>
      <c r="T520" s="205"/>
      <c r="AT520" s="206" t="s">
        <v>136</v>
      </c>
      <c r="AU520" s="206" t="s">
        <v>83</v>
      </c>
      <c r="AV520" s="12" t="s">
        <v>85</v>
      </c>
      <c r="AW520" s="12" t="s">
        <v>31</v>
      </c>
      <c r="AX520" s="12" t="s">
        <v>75</v>
      </c>
      <c r="AY520" s="206" t="s">
        <v>126</v>
      </c>
    </row>
    <row r="521" spans="1:65" s="13" customFormat="1" ht="11.25">
      <c r="B521" s="207"/>
      <c r="C521" s="208"/>
      <c r="D521" s="191" t="s">
        <v>136</v>
      </c>
      <c r="E521" s="209" t="s">
        <v>1</v>
      </c>
      <c r="F521" s="210" t="s">
        <v>138</v>
      </c>
      <c r="G521" s="208"/>
      <c r="H521" s="211">
        <v>0.06</v>
      </c>
      <c r="I521" s="212"/>
      <c r="J521" s="208"/>
      <c r="K521" s="208"/>
      <c r="L521" s="213"/>
      <c r="M521" s="214"/>
      <c r="N521" s="215"/>
      <c r="O521" s="215"/>
      <c r="P521" s="215"/>
      <c r="Q521" s="215"/>
      <c r="R521" s="215"/>
      <c r="S521" s="215"/>
      <c r="T521" s="216"/>
      <c r="AT521" s="217" t="s">
        <v>136</v>
      </c>
      <c r="AU521" s="217" t="s">
        <v>83</v>
      </c>
      <c r="AV521" s="13" t="s">
        <v>133</v>
      </c>
      <c r="AW521" s="13" t="s">
        <v>31</v>
      </c>
      <c r="AX521" s="13" t="s">
        <v>83</v>
      </c>
      <c r="AY521" s="217" t="s">
        <v>126</v>
      </c>
    </row>
    <row r="522" spans="1:65" s="2" customFormat="1" ht="24.2" customHeight="1">
      <c r="A522" s="33"/>
      <c r="B522" s="34"/>
      <c r="C522" s="228" t="s">
        <v>508</v>
      </c>
      <c r="D522" s="228" t="s">
        <v>433</v>
      </c>
      <c r="E522" s="229" t="s">
        <v>509</v>
      </c>
      <c r="F522" s="230" t="s">
        <v>510</v>
      </c>
      <c r="G522" s="231" t="s">
        <v>496</v>
      </c>
      <c r="H522" s="232">
        <v>4.0999999999999996</v>
      </c>
      <c r="I522" s="233"/>
      <c r="J522" s="234">
        <f>ROUND(I522*H522,2)</f>
        <v>0</v>
      </c>
      <c r="K522" s="230" t="s">
        <v>131</v>
      </c>
      <c r="L522" s="38"/>
      <c r="M522" s="235" t="s">
        <v>1</v>
      </c>
      <c r="N522" s="236" t="s">
        <v>40</v>
      </c>
      <c r="O522" s="70"/>
      <c r="P522" s="187">
        <f>O522*H522</f>
        <v>0</v>
      </c>
      <c r="Q522" s="187">
        <v>0</v>
      </c>
      <c r="R522" s="187">
        <f>Q522*H522</f>
        <v>0</v>
      </c>
      <c r="S522" s="187">
        <v>0</v>
      </c>
      <c r="T522" s="188">
        <f>S522*H522</f>
        <v>0</v>
      </c>
      <c r="U522" s="33"/>
      <c r="V522" s="33"/>
      <c r="W522" s="33"/>
      <c r="X522" s="33"/>
      <c r="Y522" s="33"/>
      <c r="Z522" s="33"/>
      <c r="AA522" s="33"/>
      <c r="AB522" s="33"/>
      <c r="AC522" s="33"/>
      <c r="AD522" s="33"/>
      <c r="AE522" s="33"/>
      <c r="AR522" s="189" t="s">
        <v>133</v>
      </c>
      <c r="AT522" s="189" t="s">
        <v>433</v>
      </c>
      <c r="AU522" s="189" t="s">
        <v>83</v>
      </c>
      <c r="AY522" s="16" t="s">
        <v>126</v>
      </c>
      <c r="BE522" s="190">
        <f>IF(N522="základní",J522,0)</f>
        <v>0</v>
      </c>
      <c r="BF522" s="190">
        <f>IF(N522="snížená",J522,0)</f>
        <v>0</v>
      </c>
      <c r="BG522" s="190">
        <f>IF(N522="zákl. přenesená",J522,0)</f>
        <v>0</v>
      </c>
      <c r="BH522" s="190">
        <f>IF(N522="sníž. přenesená",J522,0)</f>
        <v>0</v>
      </c>
      <c r="BI522" s="190">
        <f>IF(N522="nulová",J522,0)</f>
        <v>0</v>
      </c>
      <c r="BJ522" s="16" t="s">
        <v>83</v>
      </c>
      <c r="BK522" s="190">
        <f>ROUND(I522*H522,2)</f>
        <v>0</v>
      </c>
      <c r="BL522" s="16" t="s">
        <v>133</v>
      </c>
      <c r="BM522" s="189" t="s">
        <v>511</v>
      </c>
    </row>
    <row r="523" spans="1:65" s="2" customFormat="1" ht="58.5">
      <c r="A523" s="33"/>
      <c r="B523" s="34"/>
      <c r="C523" s="35"/>
      <c r="D523" s="191" t="s">
        <v>135</v>
      </c>
      <c r="E523" s="35"/>
      <c r="F523" s="192" t="s">
        <v>512</v>
      </c>
      <c r="G523" s="35"/>
      <c r="H523" s="35"/>
      <c r="I523" s="193"/>
      <c r="J523" s="35"/>
      <c r="K523" s="35"/>
      <c r="L523" s="38"/>
      <c r="M523" s="194"/>
      <c r="N523" s="195"/>
      <c r="O523" s="70"/>
      <c r="P523" s="70"/>
      <c r="Q523" s="70"/>
      <c r="R523" s="70"/>
      <c r="S523" s="70"/>
      <c r="T523" s="71"/>
      <c r="U523" s="33"/>
      <c r="V523" s="33"/>
      <c r="W523" s="33"/>
      <c r="X523" s="33"/>
      <c r="Y523" s="33"/>
      <c r="Z523" s="33"/>
      <c r="AA523" s="33"/>
      <c r="AB523" s="33"/>
      <c r="AC523" s="33"/>
      <c r="AD523" s="33"/>
      <c r="AE523" s="33"/>
      <c r="AT523" s="16" t="s">
        <v>135</v>
      </c>
      <c r="AU523" s="16" t="s">
        <v>83</v>
      </c>
    </row>
    <row r="524" spans="1:65" s="12" customFormat="1" ht="11.25">
      <c r="B524" s="196"/>
      <c r="C524" s="197"/>
      <c r="D524" s="191" t="s">
        <v>136</v>
      </c>
      <c r="E524" s="198" t="s">
        <v>1</v>
      </c>
      <c r="F524" s="199" t="s">
        <v>499</v>
      </c>
      <c r="G524" s="197"/>
      <c r="H524" s="200">
        <v>4.16</v>
      </c>
      <c r="I524" s="201"/>
      <c r="J524" s="197"/>
      <c r="K524" s="197"/>
      <c r="L524" s="202"/>
      <c r="M524" s="203"/>
      <c r="N524" s="204"/>
      <c r="O524" s="204"/>
      <c r="P524" s="204"/>
      <c r="Q524" s="204"/>
      <c r="R524" s="204"/>
      <c r="S524" s="204"/>
      <c r="T524" s="205"/>
      <c r="AT524" s="206" t="s">
        <v>136</v>
      </c>
      <c r="AU524" s="206" t="s">
        <v>83</v>
      </c>
      <c r="AV524" s="12" t="s">
        <v>85</v>
      </c>
      <c r="AW524" s="12" t="s">
        <v>31</v>
      </c>
      <c r="AX524" s="12" t="s">
        <v>75</v>
      </c>
      <c r="AY524" s="206" t="s">
        <v>126</v>
      </c>
    </row>
    <row r="525" spans="1:65" s="14" customFormat="1" ht="11.25">
      <c r="B525" s="218"/>
      <c r="C525" s="219"/>
      <c r="D525" s="191" t="s">
        <v>136</v>
      </c>
      <c r="E525" s="220" t="s">
        <v>1</v>
      </c>
      <c r="F525" s="221" t="s">
        <v>513</v>
      </c>
      <c r="G525" s="219"/>
      <c r="H525" s="220" t="s">
        <v>1</v>
      </c>
      <c r="I525" s="222"/>
      <c r="J525" s="219"/>
      <c r="K525" s="219"/>
      <c r="L525" s="223"/>
      <c r="M525" s="224"/>
      <c r="N525" s="225"/>
      <c r="O525" s="225"/>
      <c r="P525" s="225"/>
      <c r="Q525" s="225"/>
      <c r="R525" s="225"/>
      <c r="S525" s="225"/>
      <c r="T525" s="226"/>
      <c r="AT525" s="227" t="s">
        <v>136</v>
      </c>
      <c r="AU525" s="227" t="s">
        <v>83</v>
      </c>
      <c r="AV525" s="14" t="s">
        <v>83</v>
      </c>
      <c r="AW525" s="14" t="s">
        <v>31</v>
      </c>
      <c r="AX525" s="14" t="s">
        <v>75</v>
      </c>
      <c r="AY525" s="227" t="s">
        <v>126</v>
      </c>
    </row>
    <row r="526" spans="1:65" s="12" customFormat="1" ht="11.25">
      <c r="B526" s="196"/>
      <c r="C526" s="197"/>
      <c r="D526" s="191" t="s">
        <v>136</v>
      </c>
      <c r="E526" s="198" t="s">
        <v>1</v>
      </c>
      <c r="F526" s="199" t="s">
        <v>514</v>
      </c>
      <c r="G526" s="197"/>
      <c r="H526" s="200">
        <v>-0.06</v>
      </c>
      <c r="I526" s="201"/>
      <c r="J526" s="197"/>
      <c r="K526" s="197"/>
      <c r="L526" s="202"/>
      <c r="M526" s="203"/>
      <c r="N526" s="204"/>
      <c r="O526" s="204"/>
      <c r="P526" s="204"/>
      <c r="Q526" s="204"/>
      <c r="R526" s="204"/>
      <c r="S526" s="204"/>
      <c r="T526" s="205"/>
      <c r="AT526" s="206" t="s">
        <v>136</v>
      </c>
      <c r="AU526" s="206" t="s">
        <v>83</v>
      </c>
      <c r="AV526" s="12" t="s">
        <v>85</v>
      </c>
      <c r="AW526" s="12" t="s">
        <v>31</v>
      </c>
      <c r="AX526" s="12" t="s">
        <v>75</v>
      </c>
      <c r="AY526" s="206" t="s">
        <v>126</v>
      </c>
    </row>
    <row r="527" spans="1:65" s="13" customFormat="1" ht="11.25">
      <c r="B527" s="207"/>
      <c r="C527" s="208"/>
      <c r="D527" s="191" t="s">
        <v>136</v>
      </c>
      <c r="E527" s="209" t="s">
        <v>1</v>
      </c>
      <c r="F527" s="210" t="s">
        <v>138</v>
      </c>
      <c r="G527" s="208"/>
      <c r="H527" s="211">
        <v>4.0999999999999996</v>
      </c>
      <c r="I527" s="212"/>
      <c r="J527" s="208"/>
      <c r="K527" s="208"/>
      <c r="L527" s="213"/>
      <c r="M527" s="214"/>
      <c r="N527" s="215"/>
      <c r="O527" s="215"/>
      <c r="P527" s="215"/>
      <c r="Q527" s="215"/>
      <c r="R527" s="215"/>
      <c r="S527" s="215"/>
      <c r="T527" s="216"/>
      <c r="AT527" s="217" t="s">
        <v>136</v>
      </c>
      <c r="AU527" s="217" t="s">
        <v>83</v>
      </c>
      <c r="AV527" s="13" t="s">
        <v>133</v>
      </c>
      <c r="AW527" s="13" t="s">
        <v>31</v>
      </c>
      <c r="AX527" s="13" t="s">
        <v>83</v>
      </c>
      <c r="AY527" s="217" t="s">
        <v>126</v>
      </c>
    </row>
    <row r="528" spans="1:65" s="2" customFormat="1" ht="24.2" customHeight="1">
      <c r="A528" s="33"/>
      <c r="B528" s="34"/>
      <c r="C528" s="228" t="s">
        <v>515</v>
      </c>
      <c r="D528" s="228" t="s">
        <v>433</v>
      </c>
      <c r="E528" s="229" t="s">
        <v>516</v>
      </c>
      <c r="F528" s="230" t="s">
        <v>517</v>
      </c>
      <c r="G528" s="231" t="s">
        <v>496</v>
      </c>
      <c r="H528" s="232">
        <v>3.96</v>
      </c>
      <c r="I528" s="233"/>
      <c r="J528" s="234">
        <f>ROUND(I528*H528,2)</f>
        <v>0</v>
      </c>
      <c r="K528" s="230" t="s">
        <v>131</v>
      </c>
      <c r="L528" s="38"/>
      <c r="M528" s="235" t="s">
        <v>1</v>
      </c>
      <c r="N528" s="236" t="s">
        <v>40</v>
      </c>
      <c r="O528" s="70"/>
      <c r="P528" s="187">
        <f>O528*H528</f>
        <v>0</v>
      </c>
      <c r="Q528" s="187">
        <v>0</v>
      </c>
      <c r="R528" s="187">
        <f>Q528*H528</f>
        <v>0</v>
      </c>
      <c r="S528" s="187">
        <v>0</v>
      </c>
      <c r="T528" s="188">
        <f>S528*H528</f>
        <v>0</v>
      </c>
      <c r="U528" s="33"/>
      <c r="V528" s="33"/>
      <c r="W528" s="33"/>
      <c r="X528" s="33"/>
      <c r="Y528" s="33"/>
      <c r="Z528" s="33"/>
      <c r="AA528" s="33"/>
      <c r="AB528" s="33"/>
      <c r="AC528" s="33"/>
      <c r="AD528" s="33"/>
      <c r="AE528" s="33"/>
      <c r="AR528" s="189" t="s">
        <v>133</v>
      </c>
      <c r="AT528" s="189" t="s">
        <v>433</v>
      </c>
      <c r="AU528" s="189" t="s">
        <v>83</v>
      </c>
      <c r="AY528" s="16" t="s">
        <v>126</v>
      </c>
      <c r="BE528" s="190">
        <f>IF(N528="základní",J528,0)</f>
        <v>0</v>
      </c>
      <c r="BF528" s="190">
        <f>IF(N528="snížená",J528,0)</f>
        <v>0</v>
      </c>
      <c r="BG528" s="190">
        <f>IF(N528="zákl. přenesená",J528,0)</f>
        <v>0</v>
      </c>
      <c r="BH528" s="190">
        <f>IF(N528="sníž. přenesená",J528,0)</f>
        <v>0</v>
      </c>
      <c r="BI528" s="190">
        <f>IF(N528="nulová",J528,0)</f>
        <v>0</v>
      </c>
      <c r="BJ528" s="16" t="s">
        <v>83</v>
      </c>
      <c r="BK528" s="190">
        <f>ROUND(I528*H528,2)</f>
        <v>0</v>
      </c>
      <c r="BL528" s="16" t="s">
        <v>133</v>
      </c>
      <c r="BM528" s="189" t="s">
        <v>518</v>
      </c>
    </row>
    <row r="529" spans="1:65" s="2" customFormat="1" ht="48.75">
      <c r="A529" s="33"/>
      <c r="B529" s="34"/>
      <c r="C529" s="35"/>
      <c r="D529" s="191" t="s">
        <v>135</v>
      </c>
      <c r="E529" s="35"/>
      <c r="F529" s="192" t="s">
        <v>519</v>
      </c>
      <c r="G529" s="35"/>
      <c r="H529" s="35"/>
      <c r="I529" s="193"/>
      <c r="J529" s="35"/>
      <c r="K529" s="35"/>
      <c r="L529" s="38"/>
      <c r="M529" s="194"/>
      <c r="N529" s="195"/>
      <c r="O529" s="70"/>
      <c r="P529" s="70"/>
      <c r="Q529" s="70"/>
      <c r="R529" s="70"/>
      <c r="S529" s="70"/>
      <c r="T529" s="71"/>
      <c r="U529" s="33"/>
      <c r="V529" s="33"/>
      <c r="W529" s="33"/>
      <c r="X529" s="33"/>
      <c r="Y529" s="33"/>
      <c r="Z529" s="33"/>
      <c r="AA529" s="33"/>
      <c r="AB529" s="33"/>
      <c r="AC529" s="33"/>
      <c r="AD529" s="33"/>
      <c r="AE529" s="33"/>
      <c r="AT529" s="16" t="s">
        <v>135</v>
      </c>
      <c r="AU529" s="16" t="s">
        <v>83</v>
      </c>
    </row>
    <row r="530" spans="1:65" s="12" customFormat="1" ht="11.25">
      <c r="B530" s="196"/>
      <c r="C530" s="197"/>
      <c r="D530" s="191" t="s">
        <v>136</v>
      </c>
      <c r="E530" s="198" t="s">
        <v>1</v>
      </c>
      <c r="F530" s="199" t="s">
        <v>520</v>
      </c>
      <c r="G530" s="197"/>
      <c r="H530" s="200">
        <v>3.96</v>
      </c>
      <c r="I530" s="201"/>
      <c r="J530" s="197"/>
      <c r="K530" s="197"/>
      <c r="L530" s="202"/>
      <c r="M530" s="203"/>
      <c r="N530" s="204"/>
      <c r="O530" s="204"/>
      <c r="P530" s="204"/>
      <c r="Q530" s="204"/>
      <c r="R530" s="204"/>
      <c r="S530" s="204"/>
      <c r="T530" s="205"/>
      <c r="AT530" s="206" t="s">
        <v>136</v>
      </c>
      <c r="AU530" s="206" t="s">
        <v>83</v>
      </c>
      <c r="AV530" s="12" t="s">
        <v>85</v>
      </c>
      <c r="AW530" s="12" t="s">
        <v>31</v>
      </c>
      <c r="AX530" s="12" t="s">
        <v>75</v>
      </c>
      <c r="AY530" s="206" t="s">
        <v>126</v>
      </c>
    </row>
    <row r="531" spans="1:65" s="13" customFormat="1" ht="11.25">
      <c r="B531" s="207"/>
      <c r="C531" s="208"/>
      <c r="D531" s="191" t="s">
        <v>136</v>
      </c>
      <c r="E531" s="209" t="s">
        <v>1</v>
      </c>
      <c r="F531" s="210" t="s">
        <v>138</v>
      </c>
      <c r="G531" s="208"/>
      <c r="H531" s="211">
        <v>3.96</v>
      </c>
      <c r="I531" s="212"/>
      <c r="J531" s="208"/>
      <c r="K531" s="208"/>
      <c r="L531" s="213"/>
      <c r="M531" s="214"/>
      <c r="N531" s="215"/>
      <c r="O531" s="215"/>
      <c r="P531" s="215"/>
      <c r="Q531" s="215"/>
      <c r="R531" s="215"/>
      <c r="S531" s="215"/>
      <c r="T531" s="216"/>
      <c r="AT531" s="217" t="s">
        <v>136</v>
      </c>
      <c r="AU531" s="217" t="s">
        <v>83</v>
      </c>
      <c r="AV531" s="13" t="s">
        <v>133</v>
      </c>
      <c r="AW531" s="13" t="s">
        <v>31</v>
      </c>
      <c r="AX531" s="13" t="s">
        <v>83</v>
      </c>
      <c r="AY531" s="217" t="s">
        <v>126</v>
      </c>
    </row>
    <row r="532" spans="1:65" s="2" customFormat="1" ht="24.2" customHeight="1">
      <c r="A532" s="33"/>
      <c r="B532" s="34"/>
      <c r="C532" s="228" t="s">
        <v>332</v>
      </c>
      <c r="D532" s="228" t="s">
        <v>433</v>
      </c>
      <c r="E532" s="229" t="s">
        <v>521</v>
      </c>
      <c r="F532" s="230" t="s">
        <v>522</v>
      </c>
      <c r="G532" s="231" t="s">
        <v>496</v>
      </c>
      <c r="H532" s="232">
        <v>0.2</v>
      </c>
      <c r="I532" s="233"/>
      <c r="J532" s="234">
        <f>ROUND(I532*H532,2)</f>
        <v>0</v>
      </c>
      <c r="K532" s="230" t="s">
        <v>131</v>
      </c>
      <c r="L532" s="38"/>
      <c r="M532" s="235" t="s">
        <v>1</v>
      </c>
      <c r="N532" s="236" t="s">
        <v>40</v>
      </c>
      <c r="O532" s="70"/>
      <c r="P532" s="187">
        <f>O532*H532</f>
        <v>0</v>
      </c>
      <c r="Q532" s="187">
        <v>0</v>
      </c>
      <c r="R532" s="187">
        <f>Q532*H532</f>
        <v>0</v>
      </c>
      <c r="S532" s="187">
        <v>0</v>
      </c>
      <c r="T532" s="188">
        <f>S532*H532</f>
        <v>0</v>
      </c>
      <c r="U532" s="33"/>
      <c r="V532" s="33"/>
      <c r="W532" s="33"/>
      <c r="X532" s="33"/>
      <c r="Y532" s="33"/>
      <c r="Z532" s="33"/>
      <c r="AA532" s="33"/>
      <c r="AB532" s="33"/>
      <c r="AC532" s="33"/>
      <c r="AD532" s="33"/>
      <c r="AE532" s="33"/>
      <c r="AR532" s="189" t="s">
        <v>133</v>
      </c>
      <c r="AT532" s="189" t="s">
        <v>433</v>
      </c>
      <c r="AU532" s="189" t="s">
        <v>83</v>
      </c>
      <c r="AY532" s="16" t="s">
        <v>126</v>
      </c>
      <c r="BE532" s="190">
        <f>IF(N532="základní",J532,0)</f>
        <v>0</v>
      </c>
      <c r="BF532" s="190">
        <f>IF(N532="snížená",J532,0)</f>
        <v>0</v>
      </c>
      <c r="BG532" s="190">
        <f>IF(N532="zákl. přenesená",J532,0)</f>
        <v>0</v>
      </c>
      <c r="BH532" s="190">
        <f>IF(N532="sníž. přenesená",J532,0)</f>
        <v>0</v>
      </c>
      <c r="BI532" s="190">
        <f>IF(N532="nulová",J532,0)</f>
        <v>0</v>
      </c>
      <c r="BJ532" s="16" t="s">
        <v>83</v>
      </c>
      <c r="BK532" s="190">
        <f>ROUND(I532*H532,2)</f>
        <v>0</v>
      </c>
      <c r="BL532" s="16" t="s">
        <v>133</v>
      </c>
      <c r="BM532" s="189" t="s">
        <v>523</v>
      </c>
    </row>
    <row r="533" spans="1:65" s="2" customFormat="1" ht="48.75">
      <c r="A533" s="33"/>
      <c r="B533" s="34"/>
      <c r="C533" s="35"/>
      <c r="D533" s="191" t="s">
        <v>135</v>
      </c>
      <c r="E533" s="35"/>
      <c r="F533" s="192" t="s">
        <v>524</v>
      </c>
      <c r="G533" s="35"/>
      <c r="H533" s="35"/>
      <c r="I533" s="193"/>
      <c r="J533" s="35"/>
      <c r="K533" s="35"/>
      <c r="L533" s="38"/>
      <c r="M533" s="194"/>
      <c r="N533" s="195"/>
      <c r="O533" s="70"/>
      <c r="P533" s="70"/>
      <c r="Q533" s="70"/>
      <c r="R533" s="70"/>
      <c r="S533" s="70"/>
      <c r="T533" s="71"/>
      <c r="U533" s="33"/>
      <c r="V533" s="33"/>
      <c r="W533" s="33"/>
      <c r="X533" s="33"/>
      <c r="Y533" s="33"/>
      <c r="Z533" s="33"/>
      <c r="AA533" s="33"/>
      <c r="AB533" s="33"/>
      <c r="AC533" s="33"/>
      <c r="AD533" s="33"/>
      <c r="AE533" s="33"/>
      <c r="AT533" s="16" t="s">
        <v>135</v>
      </c>
      <c r="AU533" s="16" t="s">
        <v>83</v>
      </c>
    </row>
    <row r="534" spans="1:65" s="12" customFormat="1" ht="11.25">
      <c r="B534" s="196"/>
      <c r="C534" s="197"/>
      <c r="D534" s="191" t="s">
        <v>136</v>
      </c>
      <c r="E534" s="198" t="s">
        <v>1</v>
      </c>
      <c r="F534" s="199" t="s">
        <v>525</v>
      </c>
      <c r="G534" s="197"/>
      <c r="H534" s="200">
        <v>0.2</v>
      </c>
      <c r="I534" s="201"/>
      <c r="J534" s="197"/>
      <c r="K534" s="197"/>
      <c r="L534" s="202"/>
      <c r="M534" s="203"/>
      <c r="N534" s="204"/>
      <c r="O534" s="204"/>
      <c r="P534" s="204"/>
      <c r="Q534" s="204"/>
      <c r="R534" s="204"/>
      <c r="S534" s="204"/>
      <c r="T534" s="205"/>
      <c r="AT534" s="206" t="s">
        <v>136</v>
      </c>
      <c r="AU534" s="206" t="s">
        <v>83</v>
      </c>
      <c r="AV534" s="12" t="s">
        <v>85</v>
      </c>
      <c r="AW534" s="12" t="s">
        <v>31</v>
      </c>
      <c r="AX534" s="12" t="s">
        <v>75</v>
      </c>
      <c r="AY534" s="206" t="s">
        <v>126</v>
      </c>
    </row>
    <row r="535" spans="1:65" s="13" customFormat="1" ht="11.25">
      <c r="B535" s="207"/>
      <c r="C535" s="208"/>
      <c r="D535" s="191" t="s">
        <v>136</v>
      </c>
      <c r="E535" s="209" t="s">
        <v>1</v>
      </c>
      <c r="F535" s="210" t="s">
        <v>138</v>
      </c>
      <c r="G535" s="208"/>
      <c r="H535" s="211">
        <v>0.2</v>
      </c>
      <c r="I535" s="212"/>
      <c r="J535" s="208"/>
      <c r="K535" s="208"/>
      <c r="L535" s="213"/>
      <c r="M535" s="214"/>
      <c r="N535" s="215"/>
      <c r="O535" s="215"/>
      <c r="P535" s="215"/>
      <c r="Q535" s="215"/>
      <c r="R535" s="215"/>
      <c r="S535" s="215"/>
      <c r="T535" s="216"/>
      <c r="AT535" s="217" t="s">
        <v>136</v>
      </c>
      <c r="AU535" s="217" t="s">
        <v>83</v>
      </c>
      <c r="AV535" s="13" t="s">
        <v>133</v>
      </c>
      <c r="AW535" s="13" t="s">
        <v>31</v>
      </c>
      <c r="AX535" s="13" t="s">
        <v>83</v>
      </c>
      <c r="AY535" s="217" t="s">
        <v>126</v>
      </c>
    </row>
    <row r="536" spans="1:65" s="2" customFormat="1" ht="16.5" customHeight="1">
      <c r="A536" s="33"/>
      <c r="B536" s="34"/>
      <c r="C536" s="228" t="s">
        <v>342</v>
      </c>
      <c r="D536" s="228" t="s">
        <v>433</v>
      </c>
      <c r="E536" s="229" t="s">
        <v>526</v>
      </c>
      <c r="F536" s="230" t="s">
        <v>527</v>
      </c>
      <c r="G536" s="231" t="s">
        <v>402</v>
      </c>
      <c r="H536" s="232">
        <v>4160</v>
      </c>
      <c r="I536" s="233"/>
      <c r="J536" s="234">
        <f>ROUND(I536*H536,2)</f>
        <v>0</v>
      </c>
      <c r="K536" s="230" t="s">
        <v>131</v>
      </c>
      <c r="L536" s="38"/>
      <c r="M536" s="235" t="s">
        <v>1</v>
      </c>
      <c r="N536" s="236" t="s">
        <v>40</v>
      </c>
      <c r="O536" s="70"/>
      <c r="P536" s="187">
        <f>O536*H536</f>
        <v>0</v>
      </c>
      <c r="Q536" s="187">
        <v>0</v>
      </c>
      <c r="R536" s="187">
        <f>Q536*H536</f>
        <v>0</v>
      </c>
      <c r="S536" s="187">
        <v>0</v>
      </c>
      <c r="T536" s="188">
        <f>S536*H536</f>
        <v>0</v>
      </c>
      <c r="U536" s="33"/>
      <c r="V536" s="33"/>
      <c r="W536" s="33"/>
      <c r="X536" s="33"/>
      <c r="Y536" s="33"/>
      <c r="Z536" s="33"/>
      <c r="AA536" s="33"/>
      <c r="AB536" s="33"/>
      <c r="AC536" s="33"/>
      <c r="AD536" s="33"/>
      <c r="AE536" s="33"/>
      <c r="AR536" s="189" t="s">
        <v>133</v>
      </c>
      <c r="AT536" s="189" t="s">
        <v>433</v>
      </c>
      <c r="AU536" s="189" t="s">
        <v>83</v>
      </c>
      <c r="AY536" s="16" t="s">
        <v>126</v>
      </c>
      <c r="BE536" s="190">
        <f>IF(N536="základní",J536,0)</f>
        <v>0</v>
      </c>
      <c r="BF536" s="190">
        <f>IF(N536="snížená",J536,0)</f>
        <v>0</v>
      </c>
      <c r="BG536" s="190">
        <f>IF(N536="zákl. přenesená",J536,0)</f>
        <v>0</v>
      </c>
      <c r="BH536" s="190">
        <f>IF(N536="sníž. přenesená",J536,0)</f>
        <v>0</v>
      </c>
      <c r="BI536" s="190">
        <f>IF(N536="nulová",J536,0)</f>
        <v>0</v>
      </c>
      <c r="BJ536" s="16" t="s">
        <v>83</v>
      </c>
      <c r="BK536" s="190">
        <f>ROUND(I536*H536,2)</f>
        <v>0</v>
      </c>
      <c r="BL536" s="16" t="s">
        <v>133</v>
      </c>
      <c r="BM536" s="189" t="s">
        <v>528</v>
      </c>
    </row>
    <row r="537" spans="1:65" s="2" customFormat="1" ht="48.75">
      <c r="A537" s="33"/>
      <c r="B537" s="34"/>
      <c r="C537" s="35"/>
      <c r="D537" s="191" t="s">
        <v>135</v>
      </c>
      <c r="E537" s="35"/>
      <c r="F537" s="192" t="s">
        <v>529</v>
      </c>
      <c r="G537" s="35"/>
      <c r="H537" s="35"/>
      <c r="I537" s="193"/>
      <c r="J537" s="35"/>
      <c r="K537" s="35"/>
      <c r="L537" s="38"/>
      <c r="M537" s="194"/>
      <c r="N537" s="195"/>
      <c r="O537" s="70"/>
      <c r="P537" s="70"/>
      <c r="Q537" s="70"/>
      <c r="R537" s="70"/>
      <c r="S537" s="70"/>
      <c r="T537" s="71"/>
      <c r="U537" s="33"/>
      <c r="V537" s="33"/>
      <c r="W537" s="33"/>
      <c r="X537" s="33"/>
      <c r="Y537" s="33"/>
      <c r="Z537" s="33"/>
      <c r="AA537" s="33"/>
      <c r="AB537" s="33"/>
      <c r="AC537" s="33"/>
      <c r="AD537" s="33"/>
      <c r="AE537" s="33"/>
      <c r="AT537" s="16" t="s">
        <v>135</v>
      </c>
      <c r="AU537" s="16" t="s">
        <v>83</v>
      </c>
    </row>
    <row r="538" spans="1:65" s="12" customFormat="1" ht="11.25">
      <c r="B538" s="196"/>
      <c r="C538" s="197"/>
      <c r="D538" s="191" t="s">
        <v>136</v>
      </c>
      <c r="E538" s="198" t="s">
        <v>1</v>
      </c>
      <c r="F538" s="199" t="s">
        <v>530</v>
      </c>
      <c r="G538" s="197"/>
      <c r="H538" s="200">
        <v>4160</v>
      </c>
      <c r="I538" s="201"/>
      <c r="J538" s="197"/>
      <c r="K538" s="197"/>
      <c r="L538" s="202"/>
      <c r="M538" s="203"/>
      <c r="N538" s="204"/>
      <c r="O538" s="204"/>
      <c r="P538" s="204"/>
      <c r="Q538" s="204"/>
      <c r="R538" s="204"/>
      <c r="S538" s="204"/>
      <c r="T538" s="205"/>
      <c r="AT538" s="206" t="s">
        <v>136</v>
      </c>
      <c r="AU538" s="206" t="s">
        <v>83</v>
      </c>
      <c r="AV538" s="12" t="s">
        <v>85</v>
      </c>
      <c r="AW538" s="12" t="s">
        <v>31</v>
      </c>
      <c r="AX538" s="12" t="s">
        <v>75</v>
      </c>
      <c r="AY538" s="206" t="s">
        <v>126</v>
      </c>
    </row>
    <row r="539" spans="1:65" s="13" customFormat="1" ht="11.25">
      <c r="B539" s="207"/>
      <c r="C539" s="208"/>
      <c r="D539" s="191" t="s">
        <v>136</v>
      </c>
      <c r="E539" s="209" t="s">
        <v>1</v>
      </c>
      <c r="F539" s="210" t="s">
        <v>138</v>
      </c>
      <c r="G539" s="208"/>
      <c r="H539" s="211">
        <v>4160</v>
      </c>
      <c r="I539" s="212"/>
      <c r="J539" s="208"/>
      <c r="K539" s="208"/>
      <c r="L539" s="213"/>
      <c r="M539" s="214"/>
      <c r="N539" s="215"/>
      <c r="O539" s="215"/>
      <c r="P539" s="215"/>
      <c r="Q539" s="215"/>
      <c r="R539" s="215"/>
      <c r="S539" s="215"/>
      <c r="T539" s="216"/>
      <c r="AT539" s="217" t="s">
        <v>136</v>
      </c>
      <c r="AU539" s="217" t="s">
        <v>83</v>
      </c>
      <c r="AV539" s="13" t="s">
        <v>133</v>
      </c>
      <c r="AW539" s="13" t="s">
        <v>31</v>
      </c>
      <c r="AX539" s="13" t="s">
        <v>83</v>
      </c>
      <c r="AY539" s="217" t="s">
        <v>126</v>
      </c>
    </row>
    <row r="540" spans="1:65" s="2" customFormat="1" ht="16.5" customHeight="1">
      <c r="A540" s="33"/>
      <c r="B540" s="34"/>
      <c r="C540" s="228" t="s">
        <v>531</v>
      </c>
      <c r="D540" s="228" t="s">
        <v>433</v>
      </c>
      <c r="E540" s="229" t="s">
        <v>532</v>
      </c>
      <c r="F540" s="230" t="s">
        <v>533</v>
      </c>
      <c r="G540" s="231" t="s">
        <v>402</v>
      </c>
      <c r="H540" s="232">
        <v>31.05</v>
      </c>
      <c r="I540" s="233"/>
      <c r="J540" s="234">
        <f>ROUND(I540*H540,2)</f>
        <v>0</v>
      </c>
      <c r="K540" s="230" t="s">
        <v>131</v>
      </c>
      <c r="L540" s="38"/>
      <c r="M540" s="235" t="s">
        <v>1</v>
      </c>
      <c r="N540" s="236" t="s">
        <v>40</v>
      </c>
      <c r="O540" s="70"/>
      <c r="P540" s="187">
        <f>O540*H540</f>
        <v>0</v>
      </c>
      <c r="Q540" s="187">
        <v>0</v>
      </c>
      <c r="R540" s="187">
        <f>Q540*H540</f>
        <v>0</v>
      </c>
      <c r="S540" s="187">
        <v>0</v>
      </c>
      <c r="T540" s="188">
        <f>S540*H540</f>
        <v>0</v>
      </c>
      <c r="U540" s="33"/>
      <c r="V540" s="33"/>
      <c r="W540" s="33"/>
      <c r="X540" s="33"/>
      <c r="Y540" s="33"/>
      <c r="Z540" s="33"/>
      <c r="AA540" s="33"/>
      <c r="AB540" s="33"/>
      <c r="AC540" s="33"/>
      <c r="AD540" s="33"/>
      <c r="AE540" s="33"/>
      <c r="AR540" s="189" t="s">
        <v>133</v>
      </c>
      <c r="AT540" s="189" t="s">
        <v>433</v>
      </c>
      <c r="AU540" s="189" t="s">
        <v>83</v>
      </c>
      <c r="AY540" s="16" t="s">
        <v>126</v>
      </c>
      <c r="BE540" s="190">
        <f>IF(N540="základní",J540,0)</f>
        <v>0</v>
      </c>
      <c r="BF540" s="190">
        <f>IF(N540="snížená",J540,0)</f>
        <v>0</v>
      </c>
      <c r="BG540" s="190">
        <f>IF(N540="zákl. přenesená",J540,0)</f>
        <v>0</v>
      </c>
      <c r="BH540" s="190">
        <f>IF(N540="sníž. přenesená",J540,0)</f>
        <v>0</v>
      </c>
      <c r="BI540" s="190">
        <f>IF(N540="nulová",J540,0)</f>
        <v>0</v>
      </c>
      <c r="BJ540" s="16" t="s">
        <v>83</v>
      </c>
      <c r="BK540" s="190">
        <f>ROUND(I540*H540,2)</f>
        <v>0</v>
      </c>
      <c r="BL540" s="16" t="s">
        <v>133</v>
      </c>
      <c r="BM540" s="189" t="s">
        <v>534</v>
      </c>
    </row>
    <row r="541" spans="1:65" s="2" customFormat="1" ht="48.75">
      <c r="A541" s="33"/>
      <c r="B541" s="34"/>
      <c r="C541" s="35"/>
      <c r="D541" s="191" t="s">
        <v>135</v>
      </c>
      <c r="E541" s="35"/>
      <c r="F541" s="192" t="s">
        <v>535</v>
      </c>
      <c r="G541" s="35"/>
      <c r="H541" s="35"/>
      <c r="I541" s="193"/>
      <c r="J541" s="35"/>
      <c r="K541" s="35"/>
      <c r="L541" s="38"/>
      <c r="M541" s="194"/>
      <c r="N541" s="195"/>
      <c r="O541" s="70"/>
      <c r="P541" s="70"/>
      <c r="Q541" s="70"/>
      <c r="R541" s="70"/>
      <c r="S541" s="70"/>
      <c r="T541" s="71"/>
      <c r="U541" s="33"/>
      <c r="V541" s="33"/>
      <c r="W541" s="33"/>
      <c r="X541" s="33"/>
      <c r="Y541" s="33"/>
      <c r="Z541" s="33"/>
      <c r="AA541" s="33"/>
      <c r="AB541" s="33"/>
      <c r="AC541" s="33"/>
      <c r="AD541" s="33"/>
      <c r="AE541" s="33"/>
      <c r="AT541" s="16" t="s">
        <v>135</v>
      </c>
      <c r="AU541" s="16" t="s">
        <v>83</v>
      </c>
    </row>
    <row r="542" spans="1:65" s="14" customFormat="1" ht="11.25">
      <c r="B542" s="218"/>
      <c r="C542" s="219"/>
      <c r="D542" s="191" t="s">
        <v>136</v>
      </c>
      <c r="E542" s="220" t="s">
        <v>1</v>
      </c>
      <c r="F542" s="221" t="s">
        <v>536</v>
      </c>
      <c r="G542" s="219"/>
      <c r="H542" s="220" t="s">
        <v>1</v>
      </c>
      <c r="I542" s="222"/>
      <c r="J542" s="219"/>
      <c r="K542" s="219"/>
      <c r="L542" s="223"/>
      <c r="M542" s="224"/>
      <c r="N542" s="225"/>
      <c r="O542" s="225"/>
      <c r="P542" s="225"/>
      <c r="Q542" s="225"/>
      <c r="R542" s="225"/>
      <c r="S542" s="225"/>
      <c r="T542" s="226"/>
      <c r="AT542" s="227" t="s">
        <v>136</v>
      </c>
      <c r="AU542" s="227" t="s">
        <v>83</v>
      </c>
      <c r="AV542" s="14" t="s">
        <v>83</v>
      </c>
      <c r="AW542" s="14" t="s">
        <v>31</v>
      </c>
      <c r="AX542" s="14" t="s">
        <v>75</v>
      </c>
      <c r="AY542" s="227" t="s">
        <v>126</v>
      </c>
    </row>
    <row r="543" spans="1:65" s="12" customFormat="1" ht="11.25">
      <c r="B543" s="196"/>
      <c r="C543" s="197"/>
      <c r="D543" s="191" t="s">
        <v>136</v>
      </c>
      <c r="E543" s="198" t="s">
        <v>1</v>
      </c>
      <c r="F543" s="199" t="s">
        <v>537</v>
      </c>
      <c r="G543" s="197"/>
      <c r="H543" s="200">
        <v>28.05</v>
      </c>
      <c r="I543" s="201"/>
      <c r="J543" s="197"/>
      <c r="K543" s="197"/>
      <c r="L543" s="202"/>
      <c r="M543" s="203"/>
      <c r="N543" s="204"/>
      <c r="O543" s="204"/>
      <c r="P543" s="204"/>
      <c r="Q543" s="204"/>
      <c r="R543" s="204"/>
      <c r="S543" s="204"/>
      <c r="T543" s="205"/>
      <c r="AT543" s="206" t="s">
        <v>136</v>
      </c>
      <c r="AU543" s="206" t="s">
        <v>83</v>
      </c>
      <c r="AV543" s="12" t="s">
        <v>85</v>
      </c>
      <c r="AW543" s="12" t="s">
        <v>31</v>
      </c>
      <c r="AX543" s="12" t="s">
        <v>75</v>
      </c>
      <c r="AY543" s="206" t="s">
        <v>126</v>
      </c>
    </row>
    <row r="544" spans="1:65" s="14" customFormat="1" ht="11.25">
      <c r="B544" s="218"/>
      <c r="C544" s="219"/>
      <c r="D544" s="191" t="s">
        <v>136</v>
      </c>
      <c r="E544" s="220" t="s">
        <v>1</v>
      </c>
      <c r="F544" s="221" t="s">
        <v>538</v>
      </c>
      <c r="G544" s="219"/>
      <c r="H544" s="220" t="s">
        <v>1</v>
      </c>
      <c r="I544" s="222"/>
      <c r="J544" s="219"/>
      <c r="K544" s="219"/>
      <c r="L544" s="223"/>
      <c r="M544" s="224"/>
      <c r="N544" s="225"/>
      <c r="O544" s="225"/>
      <c r="P544" s="225"/>
      <c r="Q544" s="225"/>
      <c r="R544" s="225"/>
      <c r="S544" s="225"/>
      <c r="T544" s="226"/>
      <c r="AT544" s="227" t="s">
        <v>136</v>
      </c>
      <c r="AU544" s="227" t="s">
        <v>83</v>
      </c>
      <c r="AV544" s="14" t="s">
        <v>83</v>
      </c>
      <c r="AW544" s="14" t="s">
        <v>31</v>
      </c>
      <c r="AX544" s="14" t="s">
        <v>75</v>
      </c>
      <c r="AY544" s="227" t="s">
        <v>126</v>
      </c>
    </row>
    <row r="545" spans="1:65" s="12" customFormat="1" ht="11.25">
      <c r="B545" s="196"/>
      <c r="C545" s="197"/>
      <c r="D545" s="191" t="s">
        <v>136</v>
      </c>
      <c r="E545" s="198" t="s">
        <v>1</v>
      </c>
      <c r="F545" s="199" t="s">
        <v>539</v>
      </c>
      <c r="G545" s="197"/>
      <c r="H545" s="200">
        <v>3</v>
      </c>
      <c r="I545" s="201"/>
      <c r="J545" s="197"/>
      <c r="K545" s="197"/>
      <c r="L545" s="202"/>
      <c r="M545" s="203"/>
      <c r="N545" s="204"/>
      <c r="O545" s="204"/>
      <c r="P545" s="204"/>
      <c r="Q545" s="204"/>
      <c r="R545" s="204"/>
      <c r="S545" s="204"/>
      <c r="T545" s="205"/>
      <c r="AT545" s="206" t="s">
        <v>136</v>
      </c>
      <c r="AU545" s="206" t="s">
        <v>83</v>
      </c>
      <c r="AV545" s="12" t="s">
        <v>85</v>
      </c>
      <c r="AW545" s="12" t="s">
        <v>31</v>
      </c>
      <c r="AX545" s="12" t="s">
        <v>75</v>
      </c>
      <c r="AY545" s="206" t="s">
        <v>126</v>
      </c>
    </row>
    <row r="546" spans="1:65" s="13" customFormat="1" ht="11.25">
      <c r="B546" s="207"/>
      <c r="C546" s="208"/>
      <c r="D546" s="191" t="s">
        <v>136</v>
      </c>
      <c r="E546" s="209" t="s">
        <v>1</v>
      </c>
      <c r="F546" s="210" t="s">
        <v>138</v>
      </c>
      <c r="G546" s="208"/>
      <c r="H546" s="211">
        <v>31.05</v>
      </c>
      <c r="I546" s="212"/>
      <c r="J546" s="208"/>
      <c r="K546" s="208"/>
      <c r="L546" s="213"/>
      <c r="M546" s="214"/>
      <c r="N546" s="215"/>
      <c r="O546" s="215"/>
      <c r="P546" s="215"/>
      <c r="Q546" s="215"/>
      <c r="R546" s="215"/>
      <c r="S546" s="215"/>
      <c r="T546" s="216"/>
      <c r="AT546" s="217" t="s">
        <v>136</v>
      </c>
      <c r="AU546" s="217" t="s">
        <v>83</v>
      </c>
      <c r="AV546" s="13" t="s">
        <v>133</v>
      </c>
      <c r="AW546" s="13" t="s">
        <v>31</v>
      </c>
      <c r="AX546" s="13" t="s">
        <v>83</v>
      </c>
      <c r="AY546" s="217" t="s">
        <v>126</v>
      </c>
    </row>
    <row r="547" spans="1:65" s="2" customFormat="1" ht="24.2" customHeight="1">
      <c r="A547" s="33"/>
      <c r="B547" s="34"/>
      <c r="C547" s="228" t="s">
        <v>540</v>
      </c>
      <c r="D547" s="228" t="s">
        <v>433</v>
      </c>
      <c r="E547" s="229" t="s">
        <v>541</v>
      </c>
      <c r="F547" s="230" t="s">
        <v>542</v>
      </c>
      <c r="G547" s="231" t="s">
        <v>496</v>
      </c>
      <c r="H547" s="232">
        <v>4.16</v>
      </c>
      <c r="I547" s="233"/>
      <c r="J547" s="234">
        <f>ROUND(I547*H547,2)</f>
        <v>0</v>
      </c>
      <c r="K547" s="230" t="s">
        <v>131</v>
      </c>
      <c r="L547" s="38"/>
      <c r="M547" s="235" t="s">
        <v>1</v>
      </c>
      <c r="N547" s="236" t="s">
        <v>40</v>
      </c>
      <c r="O547" s="70"/>
      <c r="P547" s="187">
        <f>O547*H547</f>
        <v>0</v>
      </c>
      <c r="Q547" s="187">
        <v>0</v>
      </c>
      <c r="R547" s="187">
        <f>Q547*H547</f>
        <v>0</v>
      </c>
      <c r="S547" s="187">
        <v>0</v>
      </c>
      <c r="T547" s="188">
        <f>S547*H547</f>
        <v>0</v>
      </c>
      <c r="U547" s="33"/>
      <c r="V547" s="33"/>
      <c r="W547" s="33"/>
      <c r="X547" s="33"/>
      <c r="Y547" s="33"/>
      <c r="Z547" s="33"/>
      <c r="AA547" s="33"/>
      <c r="AB547" s="33"/>
      <c r="AC547" s="33"/>
      <c r="AD547" s="33"/>
      <c r="AE547" s="33"/>
      <c r="AR547" s="189" t="s">
        <v>133</v>
      </c>
      <c r="AT547" s="189" t="s">
        <v>433</v>
      </c>
      <c r="AU547" s="189" t="s">
        <v>83</v>
      </c>
      <c r="AY547" s="16" t="s">
        <v>126</v>
      </c>
      <c r="BE547" s="190">
        <f>IF(N547="základní",J547,0)</f>
        <v>0</v>
      </c>
      <c r="BF547" s="190">
        <f>IF(N547="snížená",J547,0)</f>
        <v>0</v>
      </c>
      <c r="BG547" s="190">
        <f>IF(N547="zákl. přenesená",J547,0)</f>
        <v>0</v>
      </c>
      <c r="BH547" s="190">
        <f>IF(N547="sníž. přenesená",J547,0)</f>
        <v>0</v>
      </c>
      <c r="BI547" s="190">
        <f>IF(N547="nulová",J547,0)</f>
        <v>0</v>
      </c>
      <c r="BJ547" s="16" t="s">
        <v>83</v>
      </c>
      <c r="BK547" s="190">
        <f>ROUND(I547*H547,2)</f>
        <v>0</v>
      </c>
      <c r="BL547" s="16" t="s">
        <v>133</v>
      </c>
      <c r="BM547" s="189" t="s">
        <v>543</v>
      </c>
    </row>
    <row r="548" spans="1:65" s="2" customFormat="1" ht="78">
      <c r="A548" s="33"/>
      <c r="B548" s="34"/>
      <c r="C548" s="35"/>
      <c r="D548" s="191" t="s">
        <v>135</v>
      </c>
      <c r="E548" s="35"/>
      <c r="F548" s="192" t="s">
        <v>544</v>
      </c>
      <c r="G548" s="35"/>
      <c r="H548" s="35"/>
      <c r="I548" s="193"/>
      <c r="J548" s="35"/>
      <c r="K548" s="35"/>
      <c r="L548" s="38"/>
      <c r="M548" s="194"/>
      <c r="N548" s="195"/>
      <c r="O548" s="70"/>
      <c r="P548" s="70"/>
      <c r="Q548" s="70"/>
      <c r="R548" s="70"/>
      <c r="S548" s="70"/>
      <c r="T548" s="71"/>
      <c r="U548" s="33"/>
      <c r="V548" s="33"/>
      <c r="W548" s="33"/>
      <c r="X548" s="33"/>
      <c r="Y548" s="33"/>
      <c r="Z548" s="33"/>
      <c r="AA548" s="33"/>
      <c r="AB548" s="33"/>
      <c r="AC548" s="33"/>
      <c r="AD548" s="33"/>
      <c r="AE548" s="33"/>
      <c r="AT548" s="16" t="s">
        <v>135</v>
      </c>
      <c r="AU548" s="16" t="s">
        <v>83</v>
      </c>
    </row>
    <row r="549" spans="1:65" s="12" customFormat="1" ht="11.25">
      <c r="B549" s="196"/>
      <c r="C549" s="197"/>
      <c r="D549" s="191" t="s">
        <v>136</v>
      </c>
      <c r="E549" s="198" t="s">
        <v>1</v>
      </c>
      <c r="F549" s="199" t="s">
        <v>499</v>
      </c>
      <c r="G549" s="197"/>
      <c r="H549" s="200">
        <v>4.16</v>
      </c>
      <c r="I549" s="201"/>
      <c r="J549" s="197"/>
      <c r="K549" s="197"/>
      <c r="L549" s="202"/>
      <c r="M549" s="203"/>
      <c r="N549" s="204"/>
      <c r="O549" s="204"/>
      <c r="P549" s="204"/>
      <c r="Q549" s="204"/>
      <c r="R549" s="204"/>
      <c r="S549" s="204"/>
      <c r="T549" s="205"/>
      <c r="AT549" s="206" t="s">
        <v>136</v>
      </c>
      <c r="AU549" s="206" t="s">
        <v>83</v>
      </c>
      <c r="AV549" s="12" t="s">
        <v>85</v>
      </c>
      <c r="AW549" s="12" t="s">
        <v>31</v>
      </c>
      <c r="AX549" s="12" t="s">
        <v>75</v>
      </c>
      <c r="AY549" s="206" t="s">
        <v>126</v>
      </c>
    </row>
    <row r="550" spans="1:65" s="13" customFormat="1" ht="11.25">
      <c r="B550" s="207"/>
      <c r="C550" s="208"/>
      <c r="D550" s="191" t="s">
        <v>136</v>
      </c>
      <c r="E550" s="209" t="s">
        <v>1</v>
      </c>
      <c r="F550" s="210" t="s">
        <v>138</v>
      </c>
      <c r="G550" s="208"/>
      <c r="H550" s="211">
        <v>4.16</v>
      </c>
      <c r="I550" s="212"/>
      <c r="J550" s="208"/>
      <c r="K550" s="208"/>
      <c r="L550" s="213"/>
      <c r="M550" s="214"/>
      <c r="N550" s="215"/>
      <c r="O550" s="215"/>
      <c r="P550" s="215"/>
      <c r="Q550" s="215"/>
      <c r="R550" s="215"/>
      <c r="S550" s="215"/>
      <c r="T550" s="216"/>
      <c r="AT550" s="217" t="s">
        <v>136</v>
      </c>
      <c r="AU550" s="217" t="s">
        <v>83</v>
      </c>
      <c r="AV550" s="13" t="s">
        <v>133</v>
      </c>
      <c r="AW550" s="13" t="s">
        <v>31</v>
      </c>
      <c r="AX550" s="13" t="s">
        <v>83</v>
      </c>
      <c r="AY550" s="217" t="s">
        <v>126</v>
      </c>
    </row>
    <row r="551" spans="1:65" s="2" customFormat="1" ht="24.2" customHeight="1">
      <c r="A551" s="33"/>
      <c r="B551" s="34"/>
      <c r="C551" s="228" t="s">
        <v>437</v>
      </c>
      <c r="D551" s="228" t="s">
        <v>433</v>
      </c>
      <c r="E551" s="229" t="s">
        <v>545</v>
      </c>
      <c r="F551" s="230" t="s">
        <v>546</v>
      </c>
      <c r="G551" s="231" t="s">
        <v>496</v>
      </c>
      <c r="H551" s="232">
        <v>4.16</v>
      </c>
      <c r="I551" s="233"/>
      <c r="J551" s="234">
        <f>ROUND(I551*H551,2)</f>
        <v>0</v>
      </c>
      <c r="K551" s="230" t="s">
        <v>131</v>
      </c>
      <c r="L551" s="38"/>
      <c r="M551" s="235" t="s">
        <v>1</v>
      </c>
      <c r="N551" s="236" t="s">
        <v>40</v>
      </c>
      <c r="O551" s="70"/>
      <c r="P551" s="187">
        <f>O551*H551</f>
        <v>0</v>
      </c>
      <c r="Q551" s="187">
        <v>0</v>
      </c>
      <c r="R551" s="187">
        <f>Q551*H551</f>
        <v>0</v>
      </c>
      <c r="S551" s="187">
        <v>0</v>
      </c>
      <c r="T551" s="188">
        <f>S551*H551</f>
        <v>0</v>
      </c>
      <c r="U551" s="33"/>
      <c r="V551" s="33"/>
      <c r="W551" s="33"/>
      <c r="X551" s="33"/>
      <c r="Y551" s="33"/>
      <c r="Z551" s="33"/>
      <c r="AA551" s="33"/>
      <c r="AB551" s="33"/>
      <c r="AC551" s="33"/>
      <c r="AD551" s="33"/>
      <c r="AE551" s="33"/>
      <c r="AR551" s="189" t="s">
        <v>133</v>
      </c>
      <c r="AT551" s="189" t="s">
        <v>433</v>
      </c>
      <c r="AU551" s="189" t="s">
        <v>83</v>
      </c>
      <c r="AY551" s="16" t="s">
        <v>126</v>
      </c>
      <c r="BE551" s="190">
        <f>IF(N551="základní",J551,0)</f>
        <v>0</v>
      </c>
      <c r="BF551" s="190">
        <f>IF(N551="snížená",J551,0)</f>
        <v>0</v>
      </c>
      <c r="BG551" s="190">
        <f>IF(N551="zákl. přenesená",J551,0)</f>
        <v>0</v>
      </c>
      <c r="BH551" s="190">
        <f>IF(N551="sníž. přenesená",J551,0)</f>
        <v>0</v>
      </c>
      <c r="BI551" s="190">
        <f>IF(N551="nulová",J551,0)</f>
        <v>0</v>
      </c>
      <c r="BJ551" s="16" t="s">
        <v>83</v>
      </c>
      <c r="BK551" s="190">
        <f>ROUND(I551*H551,2)</f>
        <v>0</v>
      </c>
      <c r="BL551" s="16" t="s">
        <v>133</v>
      </c>
      <c r="BM551" s="189" t="s">
        <v>547</v>
      </c>
    </row>
    <row r="552" spans="1:65" s="2" customFormat="1" ht="39">
      <c r="A552" s="33"/>
      <c r="B552" s="34"/>
      <c r="C552" s="35"/>
      <c r="D552" s="191" t="s">
        <v>135</v>
      </c>
      <c r="E552" s="35"/>
      <c r="F552" s="192" t="s">
        <v>548</v>
      </c>
      <c r="G552" s="35"/>
      <c r="H552" s="35"/>
      <c r="I552" s="193"/>
      <c r="J552" s="35"/>
      <c r="K552" s="35"/>
      <c r="L552" s="38"/>
      <c r="M552" s="194"/>
      <c r="N552" s="195"/>
      <c r="O552" s="70"/>
      <c r="P552" s="70"/>
      <c r="Q552" s="70"/>
      <c r="R552" s="70"/>
      <c r="S552" s="70"/>
      <c r="T552" s="71"/>
      <c r="U552" s="33"/>
      <c r="V552" s="33"/>
      <c r="W552" s="33"/>
      <c r="X552" s="33"/>
      <c r="Y552" s="33"/>
      <c r="Z552" s="33"/>
      <c r="AA552" s="33"/>
      <c r="AB552" s="33"/>
      <c r="AC552" s="33"/>
      <c r="AD552" s="33"/>
      <c r="AE552" s="33"/>
      <c r="AT552" s="16" t="s">
        <v>135</v>
      </c>
      <c r="AU552" s="16" t="s">
        <v>83</v>
      </c>
    </row>
    <row r="553" spans="1:65" s="12" customFormat="1" ht="11.25">
      <c r="B553" s="196"/>
      <c r="C553" s="197"/>
      <c r="D553" s="191" t="s">
        <v>136</v>
      </c>
      <c r="E553" s="198" t="s">
        <v>1</v>
      </c>
      <c r="F553" s="199" t="s">
        <v>499</v>
      </c>
      <c r="G553" s="197"/>
      <c r="H553" s="200">
        <v>4.16</v>
      </c>
      <c r="I553" s="201"/>
      <c r="J553" s="197"/>
      <c r="K553" s="197"/>
      <c r="L553" s="202"/>
      <c r="M553" s="203"/>
      <c r="N553" s="204"/>
      <c r="O553" s="204"/>
      <c r="P553" s="204"/>
      <c r="Q553" s="204"/>
      <c r="R553" s="204"/>
      <c r="S553" s="204"/>
      <c r="T553" s="205"/>
      <c r="AT553" s="206" t="s">
        <v>136</v>
      </c>
      <c r="AU553" s="206" t="s">
        <v>83</v>
      </c>
      <c r="AV553" s="12" t="s">
        <v>85</v>
      </c>
      <c r="AW553" s="12" t="s">
        <v>31</v>
      </c>
      <c r="AX553" s="12" t="s">
        <v>75</v>
      </c>
      <c r="AY553" s="206" t="s">
        <v>126</v>
      </c>
    </row>
    <row r="554" spans="1:65" s="13" customFormat="1" ht="11.25">
      <c r="B554" s="207"/>
      <c r="C554" s="208"/>
      <c r="D554" s="191" t="s">
        <v>136</v>
      </c>
      <c r="E554" s="209" t="s">
        <v>1</v>
      </c>
      <c r="F554" s="210" t="s">
        <v>138</v>
      </c>
      <c r="G554" s="208"/>
      <c r="H554" s="211">
        <v>4.16</v>
      </c>
      <c r="I554" s="212"/>
      <c r="J554" s="208"/>
      <c r="K554" s="208"/>
      <c r="L554" s="213"/>
      <c r="M554" s="214"/>
      <c r="N554" s="215"/>
      <c r="O554" s="215"/>
      <c r="P554" s="215"/>
      <c r="Q554" s="215"/>
      <c r="R554" s="215"/>
      <c r="S554" s="215"/>
      <c r="T554" s="216"/>
      <c r="AT554" s="217" t="s">
        <v>136</v>
      </c>
      <c r="AU554" s="217" t="s">
        <v>83</v>
      </c>
      <c r="AV554" s="13" t="s">
        <v>133</v>
      </c>
      <c r="AW554" s="13" t="s">
        <v>31</v>
      </c>
      <c r="AX554" s="13" t="s">
        <v>83</v>
      </c>
      <c r="AY554" s="217" t="s">
        <v>126</v>
      </c>
    </row>
    <row r="555" spans="1:65" s="2" customFormat="1" ht="16.5" customHeight="1">
      <c r="A555" s="33"/>
      <c r="B555" s="34"/>
      <c r="C555" s="228" t="s">
        <v>549</v>
      </c>
      <c r="D555" s="228" t="s">
        <v>433</v>
      </c>
      <c r="E555" s="229" t="s">
        <v>550</v>
      </c>
      <c r="F555" s="230" t="s">
        <v>551</v>
      </c>
      <c r="G555" s="231" t="s">
        <v>496</v>
      </c>
      <c r="H555" s="232">
        <v>4.16</v>
      </c>
      <c r="I555" s="233"/>
      <c r="J555" s="234">
        <f>ROUND(I555*H555,2)</f>
        <v>0</v>
      </c>
      <c r="K555" s="230" t="s">
        <v>131</v>
      </c>
      <c r="L555" s="38"/>
      <c r="M555" s="235" t="s">
        <v>1</v>
      </c>
      <c r="N555" s="236" t="s">
        <v>40</v>
      </c>
      <c r="O555" s="70"/>
      <c r="P555" s="187">
        <f>O555*H555</f>
        <v>0</v>
      </c>
      <c r="Q555" s="187">
        <v>0</v>
      </c>
      <c r="R555" s="187">
        <f>Q555*H555</f>
        <v>0</v>
      </c>
      <c r="S555" s="187">
        <v>0</v>
      </c>
      <c r="T555" s="188">
        <f>S555*H555</f>
        <v>0</v>
      </c>
      <c r="U555" s="33"/>
      <c r="V555" s="33"/>
      <c r="W555" s="33"/>
      <c r="X555" s="33"/>
      <c r="Y555" s="33"/>
      <c r="Z555" s="33"/>
      <c r="AA555" s="33"/>
      <c r="AB555" s="33"/>
      <c r="AC555" s="33"/>
      <c r="AD555" s="33"/>
      <c r="AE555" s="33"/>
      <c r="AR555" s="189" t="s">
        <v>133</v>
      </c>
      <c r="AT555" s="189" t="s">
        <v>433</v>
      </c>
      <c r="AU555" s="189" t="s">
        <v>83</v>
      </c>
      <c r="AY555" s="16" t="s">
        <v>126</v>
      </c>
      <c r="BE555" s="190">
        <f>IF(N555="základní",J555,0)</f>
        <v>0</v>
      </c>
      <c r="BF555" s="190">
        <f>IF(N555="snížená",J555,0)</f>
        <v>0</v>
      </c>
      <c r="BG555" s="190">
        <f>IF(N555="zákl. přenesená",J555,0)</f>
        <v>0</v>
      </c>
      <c r="BH555" s="190">
        <f>IF(N555="sníž. přenesená",J555,0)</f>
        <v>0</v>
      </c>
      <c r="BI555" s="190">
        <f>IF(N555="nulová",J555,0)</f>
        <v>0</v>
      </c>
      <c r="BJ555" s="16" t="s">
        <v>83</v>
      </c>
      <c r="BK555" s="190">
        <f>ROUND(I555*H555,2)</f>
        <v>0</v>
      </c>
      <c r="BL555" s="16" t="s">
        <v>133</v>
      </c>
      <c r="BM555" s="189" t="s">
        <v>552</v>
      </c>
    </row>
    <row r="556" spans="1:65" s="2" customFormat="1" ht="39">
      <c r="A556" s="33"/>
      <c r="B556" s="34"/>
      <c r="C556" s="35"/>
      <c r="D556" s="191" t="s">
        <v>135</v>
      </c>
      <c r="E556" s="35"/>
      <c r="F556" s="192" t="s">
        <v>553</v>
      </c>
      <c r="G556" s="35"/>
      <c r="H556" s="35"/>
      <c r="I556" s="193"/>
      <c r="J556" s="35"/>
      <c r="K556" s="35"/>
      <c r="L556" s="38"/>
      <c r="M556" s="194"/>
      <c r="N556" s="195"/>
      <c r="O556" s="70"/>
      <c r="P556" s="70"/>
      <c r="Q556" s="70"/>
      <c r="R556" s="70"/>
      <c r="S556" s="70"/>
      <c r="T556" s="71"/>
      <c r="U556" s="33"/>
      <c r="V556" s="33"/>
      <c r="W556" s="33"/>
      <c r="X556" s="33"/>
      <c r="Y556" s="33"/>
      <c r="Z556" s="33"/>
      <c r="AA556" s="33"/>
      <c r="AB556" s="33"/>
      <c r="AC556" s="33"/>
      <c r="AD556" s="33"/>
      <c r="AE556" s="33"/>
      <c r="AT556" s="16" t="s">
        <v>135</v>
      </c>
      <c r="AU556" s="16" t="s">
        <v>83</v>
      </c>
    </row>
    <row r="557" spans="1:65" s="12" customFormat="1" ht="11.25">
      <c r="B557" s="196"/>
      <c r="C557" s="197"/>
      <c r="D557" s="191" t="s">
        <v>136</v>
      </c>
      <c r="E557" s="198" t="s">
        <v>1</v>
      </c>
      <c r="F557" s="199" t="s">
        <v>499</v>
      </c>
      <c r="G557" s="197"/>
      <c r="H557" s="200">
        <v>4.16</v>
      </c>
      <c r="I557" s="201"/>
      <c r="J557" s="197"/>
      <c r="K557" s="197"/>
      <c r="L557" s="202"/>
      <c r="M557" s="203"/>
      <c r="N557" s="204"/>
      <c r="O557" s="204"/>
      <c r="P557" s="204"/>
      <c r="Q557" s="204"/>
      <c r="R557" s="204"/>
      <c r="S557" s="204"/>
      <c r="T557" s="205"/>
      <c r="AT557" s="206" t="s">
        <v>136</v>
      </c>
      <c r="AU557" s="206" t="s">
        <v>83</v>
      </c>
      <c r="AV557" s="12" t="s">
        <v>85</v>
      </c>
      <c r="AW557" s="12" t="s">
        <v>31</v>
      </c>
      <c r="AX557" s="12" t="s">
        <v>75</v>
      </c>
      <c r="AY557" s="206" t="s">
        <v>126</v>
      </c>
    </row>
    <row r="558" spans="1:65" s="13" customFormat="1" ht="11.25">
      <c r="B558" s="207"/>
      <c r="C558" s="208"/>
      <c r="D558" s="191" t="s">
        <v>136</v>
      </c>
      <c r="E558" s="209" t="s">
        <v>1</v>
      </c>
      <c r="F558" s="210" t="s">
        <v>138</v>
      </c>
      <c r="G558" s="208"/>
      <c r="H558" s="211">
        <v>4.16</v>
      </c>
      <c r="I558" s="212"/>
      <c r="J558" s="208"/>
      <c r="K558" s="208"/>
      <c r="L558" s="213"/>
      <c r="M558" s="214"/>
      <c r="N558" s="215"/>
      <c r="O558" s="215"/>
      <c r="P558" s="215"/>
      <c r="Q558" s="215"/>
      <c r="R558" s="215"/>
      <c r="S558" s="215"/>
      <c r="T558" s="216"/>
      <c r="AT558" s="217" t="s">
        <v>136</v>
      </c>
      <c r="AU558" s="217" t="s">
        <v>83</v>
      </c>
      <c r="AV558" s="13" t="s">
        <v>133</v>
      </c>
      <c r="AW558" s="13" t="s">
        <v>31</v>
      </c>
      <c r="AX558" s="13" t="s">
        <v>83</v>
      </c>
      <c r="AY558" s="217" t="s">
        <v>126</v>
      </c>
    </row>
    <row r="559" spans="1:65" s="2" customFormat="1" ht="24.2" customHeight="1">
      <c r="A559" s="33"/>
      <c r="B559" s="34"/>
      <c r="C559" s="228" t="s">
        <v>229</v>
      </c>
      <c r="D559" s="228" t="s">
        <v>433</v>
      </c>
      <c r="E559" s="229" t="s">
        <v>554</v>
      </c>
      <c r="F559" s="230" t="s">
        <v>555</v>
      </c>
      <c r="G559" s="231" t="s">
        <v>130</v>
      </c>
      <c r="H559" s="232">
        <v>60</v>
      </c>
      <c r="I559" s="233"/>
      <c r="J559" s="234">
        <f>ROUND(I559*H559,2)</f>
        <v>0</v>
      </c>
      <c r="K559" s="230" t="s">
        <v>131</v>
      </c>
      <c r="L559" s="38"/>
      <c r="M559" s="235" t="s">
        <v>1</v>
      </c>
      <c r="N559" s="236" t="s">
        <v>40</v>
      </c>
      <c r="O559" s="70"/>
      <c r="P559" s="187">
        <f>O559*H559</f>
        <v>0</v>
      </c>
      <c r="Q559" s="187">
        <v>0</v>
      </c>
      <c r="R559" s="187">
        <f>Q559*H559</f>
        <v>0</v>
      </c>
      <c r="S559" s="187">
        <v>0</v>
      </c>
      <c r="T559" s="188">
        <f>S559*H559</f>
        <v>0</v>
      </c>
      <c r="U559" s="33"/>
      <c r="V559" s="33"/>
      <c r="W559" s="33"/>
      <c r="X559" s="33"/>
      <c r="Y559" s="33"/>
      <c r="Z559" s="33"/>
      <c r="AA559" s="33"/>
      <c r="AB559" s="33"/>
      <c r="AC559" s="33"/>
      <c r="AD559" s="33"/>
      <c r="AE559" s="33"/>
      <c r="AR559" s="189" t="s">
        <v>133</v>
      </c>
      <c r="AT559" s="189" t="s">
        <v>433</v>
      </c>
      <c r="AU559" s="189" t="s">
        <v>83</v>
      </c>
      <c r="AY559" s="16" t="s">
        <v>126</v>
      </c>
      <c r="BE559" s="190">
        <f>IF(N559="základní",J559,0)</f>
        <v>0</v>
      </c>
      <c r="BF559" s="190">
        <f>IF(N559="snížená",J559,0)</f>
        <v>0</v>
      </c>
      <c r="BG559" s="190">
        <f>IF(N559="zákl. přenesená",J559,0)</f>
        <v>0</v>
      </c>
      <c r="BH559" s="190">
        <f>IF(N559="sníž. přenesená",J559,0)</f>
        <v>0</v>
      </c>
      <c r="BI559" s="190">
        <f>IF(N559="nulová",J559,0)</f>
        <v>0</v>
      </c>
      <c r="BJ559" s="16" t="s">
        <v>83</v>
      </c>
      <c r="BK559" s="190">
        <f>ROUND(I559*H559,2)</f>
        <v>0</v>
      </c>
      <c r="BL559" s="16" t="s">
        <v>133</v>
      </c>
      <c r="BM559" s="189" t="s">
        <v>556</v>
      </c>
    </row>
    <row r="560" spans="1:65" s="2" customFormat="1" ht="39">
      <c r="A560" s="33"/>
      <c r="B560" s="34"/>
      <c r="C560" s="35"/>
      <c r="D560" s="191" t="s">
        <v>135</v>
      </c>
      <c r="E560" s="35"/>
      <c r="F560" s="192" t="s">
        <v>557</v>
      </c>
      <c r="G560" s="35"/>
      <c r="H560" s="35"/>
      <c r="I560" s="193"/>
      <c r="J560" s="35"/>
      <c r="K560" s="35"/>
      <c r="L560" s="38"/>
      <c r="M560" s="194"/>
      <c r="N560" s="195"/>
      <c r="O560" s="70"/>
      <c r="P560" s="70"/>
      <c r="Q560" s="70"/>
      <c r="R560" s="70"/>
      <c r="S560" s="70"/>
      <c r="T560" s="71"/>
      <c r="U560" s="33"/>
      <c r="V560" s="33"/>
      <c r="W560" s="33"/>
      <c r="X560" s="33"/>
      <c r="Y560" s="33"/>
      <c r="Z560" s="33"/>
      <c r="AA560" s="33"/>
      <c r="AB560" s="33"/>
      <c r="AC560" s="33"/>
      <c r="AD560" s="33"/>
      <c r="AE560" s="33"/>
      <c r="AT560" s="16" t="s">
        <v>135</v>
      </c>
      <c r="AU560" s="16" t="s">
        <v>83</v>
      </c>
    </row>
    <row r="561" spans="1:65" s="14" customFormat="1" ht="11.25">
      <c r="B561" s="218"/>
      <c r="C561" s="219"/>
      <c r="D561" s="191" t="s">
        <v>136</v>
      </c>
      <c r="E561" s="220" t="s">
        <v>1</v>
      </c>
      <c r="F561" s="221" t="s">
        <v>331</v>
      </c>
      <c r="G561" s="219"/>
      <c r="H561" s="220" t="s">
        <v>1</v>
      </c>
      <c r="I561" s="222"/>
      <c r="J561" s="219"/>
      <c r="K561" s="219"/>
      <c r="L561" s="223"/>
      <c r="M561" s="224"/>
      <c r="N561" s="225"/>
      <c r="O561" s="225"/>
      <c r="P561" s="225"/>
      <c r="Q561" s="225"/>
      <c r="R561" s="225"/>
      <c r="S561" s="225"/>
      <c r="T561" s="226"/>
      <c r="AT561" s="227" t="s">
        <v>136</v>
      </c>
      <c r="AU561" s="227" t="s">
        <v>83</v>
      </c>
      <c r="AV561" s="14" t="s">
        <v>83</v>
      </c>
      <c r="AW561" s="14" t="s">
        <v>31</v>
      </c>
      <c r="AX561" s="14" t="s">
        <v>75</v>
      </c>
      <c r="AY561" s="227" t="s">
        <v>126</v>
      </c>
    </row>
    <row r="562" spans="1:65" s="12" customFormat="1" ht="11.25">
      <c r="B562" s="196"/>
      <c r="C562" s="197"/>
      <c r="D562" s="191" t="s">
        <v>136</v>
      </c>
      <c r="E562" s="198" t="s">
        <v>1</v>
      </c>
      <c r="F562" s="199" t="s">
        <v>332</v>
      </c>
      <c r="G562" s="197"/>
      <c r="H562" s="200">
        <v>60</v>
      </c>
      <c r="I562" s="201"/>
      <c r="J562" s="197"/>
      <c r="K562" s="197"/>
      <c r="L562" s="202"/>
      <c r="M562" s="203"/>
      <c r="N562" s="204"/>
      <c r="O562" s="204"/>
      <c r="P562" s="204"/>
      <c r="Q562" s="204"/>
      <c r="R562" s="204"/>
      <c r="S562" s="204"/>
      <c r="T562" s="205"/>
      <c r="AT562" s="206" t="s">
        <v>136</v>
      </c>
      <c r="AU562" s="206" t="s">
        <v>83</v>
      </c>
      <c r="AV562" s="12" t="s">
        <v>85</v>
      </c>
      <c r="AW562" s="12" t="s">
        <v>31</v>
      </c>
      <c r="AX562" s="12" t="s">
        <v>75</v>
      </c>
      <c r="AY562" s="206" t="s">
        <v>126</v>
      </c>
    </row>
    <row r="563" spans="1:65" s="13" customFormat="1" ht="11.25">
      <c r="B563" s="207"/>
      <c r="C563" s="208"/>
      <c r="D563" s="191" t="s">
        <v>136</v>
      </c>
      <c r="E563" s="209" t="s">
        <v>1</v>
      </c>
      <c r="F563" s="210" t="s">
        <v>138</v>
      </c>
      <c r="G563" s="208"/>
      <c r="H563" s="211">
        <v>60</v>
      </c>
      <c r="I563" s="212"/>
      <c r="J563" s="208"/>
      <c r="K563" s="208"/>
      <c r="L563" s="213"/>
      <c r="M563" s="214"/>
      <c r="N563" s="215"/>
      <c r="O563" s="215"/>
      <c r="P563" s="215"/>
      <c r="Q563" s="215"/>
      <c r="R563" s="215"/>
      <c r="S563" s="215"/>
      <c r="T563" s="216"/>
      <c r="AT563" s="217" t="s">
        <v>136</v>
      </c>
      <c r="AU563" s="217" t="s">
        <v>83</v>
      </c>
      <c r="AV563" s="13" t="s">
        <v>133</v>
      </c>
      <c r="AW563" s="13" t="s">
        <v>31</v>
      </c>
      <c r="AX563" s="13" t="s">
        <v>83</v>
      </c>
      <c r="AY563" s="217" t="s">
        <v>126</v>
      </c>
    </row>
    <row r="564" spans="1:65" s="2" customFormat="1" ht="16.5" customHeight="1">
      <c r="A564" s="33"/>
      <c r="B564" s="34"/>
      <c r="C564" s="228" t="s">
        <v>558</v>
      </c>
      <c r="D564" s="228" t="s">
        <v>433</v>
      </c>
      <c r="E564" s="229" t="s">
        <v>559</v>
      </c>
      <c r="F564" s="230" t="s">
        <v>560</v>
      </c>
      <c r="G564" s="231" t="s">
        <v>130</v>
      </c>
      <c r="H564" s="232">
        <v>60</v>
      </c>
      <c r="I564" s="233"/>
      <c r="J564" s="234">
        <f>ROUND(I564*H564,2)</f>
        <v>0</v>
      </c>
      <c r="K564" s="230" t="s">
        <v>131</v>
      </c>
      <c r="L564" s="38"/>
      <c r="M564" s="235" t="s">
        <v>1</v>
      </c>
      <c r="N564" s="236" t="s">
        <v>40</v>
      </c>
      <c r="O564" s="70"/>
      <c r="P564" s="187">
        <f>O564*H564</f>
        <v>0</v>
      </c>
      <c r="Q564" s="187">
        <v>0</v>
      </c>
      <c r="R564" s="187">
        <f>Q564*H564</f>
        <v>0</v>
      </c>
      <c r="S564" s="187">
        <v>0</v>
      </c>
      <c r="T564" s="188">
        <f>S564*H564</f>
        <v>0</v>
      </c>
      <c r="U564" s="33"/>
      <c r="V564" s="33"/>
      <c r="W564" s="33"/>
      <c r="X564" s="33"/>
      <c r="Y564" s="33"/>
      <c r="Z564" s="33"/>
      <c r="AA564" s="33"/>
      <c r="AB564" s="33"/>
      <c r="AC564" s="33"/>
      <c r="AD564" s="33"/>
      <c r="AE564" s="33"/>
      <c r="AR564" s="189" t="s">
        <v>133</v>
      </c>
      <c r="AT564" s="189" t="s">
        <v>433</v>
      </c>
      <c r="AU564" s="189" t="s">
        <v>83</v>
      </c>
      <c r="AY564" s="16" t="s">
        <v>126</v>
      </c>
      <c r="BE564" s="190">
        <f>IF(N564="základní",J564,0)</f>
        <v>0</v>
      </c>
      <c r="BF564" s="190">
        <f>IF(N564="snížená",J564,0)</f>
        <v>0</v>
      </c>
      <c r="BG564" s="190">
        <f>IF(N564="zákl. přenesená",J564,0)</f>
        <v>0</v>
      </c>
      <c r="BH564" s="190">
        <f>IF(N564="sníž. přenesená",J564,0)</f>
        <v>0</v>
      </c>
      <c r="BI564" s="190">
        <f>IF(N564="nulová",J564,0)</f>
        <v>0</v>
      </c>
      <c r="BJ564" s="16" t="s">
        <v>83</v>
      </c>
      <c r="BK564" s="190">
        <f>ROUND(I564*H564,2)</f>
        <v>0</v>
      </c>
      <c r="BL564" s="16" t="s">
        <v>133</v>
      </c>
      <c r="BM564" s="189" t="s">
        <v>561</v>
      </c>
    </row>
    <row r="565" spans="1:65" s="2" customFormat="1" ht="39">
      <c r="A565" s="33"/>
      <c r="B565" s="34"/>
      <c r="C565" s="35"/>
      <c r="D565" s="191" t="s">
        <v>135</v>
      </c>
      <c r="E565" s="35"/>
      <c r="F565" s="192" t="s">
        <v>562</v>
      </c>
      <c r="G565" s="35"/>
      <c r="H565" s="35"/>
      <c r="I565" s="193"/>
      <c r="J565" s="35"/>
      <c r="K565" s="35"/>
      <c r="L565" s="38"/>
      <c r="M565" s="194"/>
      <c r="N565" s="195"/>
      <c r="O565" s="70"/>
      <c r="P565" s="70"/>
      <c r="Q565" s="70"/>
      <c r="R565" s="70"/>
      <c r="S565" s="70"/>
      <c r="T565" s="71"/>
      <c r="U565" s="33"/>
      <c r="V565" s="33"/>
      <c r="W565" s="33"/>
      <c r="X565" s="33"/>
      <c r="Y565" s="33"/>
      <c r="Z565" s="33"/>
      <c r="AA565" s="33"/>
      <c r="AB565" s="33"/>
      <c r="AC565" s="33"/>
      <c r="AD565" s="33"/>
      <c r="AE565" s="33"/>
      <c r="AT565" s="16" t="s">
        <v>135</v>
      </c>
      <c r="AU565" s="16" t="s">
        <v>83</v>
      </c>
    </row>
    <row r="566" spans="1:65" s="14" customFormat="1" ht="11.25">
      <c r="B566" s="218"/>
      <c r="C566" s="219"/>
      <c r="D566" s="191" t="s">
        <v>136</v>
      </c>
      <c r="E566" s="220" t="s">
        <v>1</v>
      </c>
      <c r="F566" s="221" t="s">
        <v>331</v>
      </c>
      <c r="G566" s="219"/>
      <c r="H566" s="220" t="s">
        <v>1</v>
      </c>
      <c r="I566" s="222"/>
      <c r="J566" s="219"/>
      <c r="K566" s="219"/>
      <c r="L566" s="223"/>
      <c r="M566" s="224"/>
      <c r="N566" s="225"/>
      <c r="O566" s="225"/>
      <c r="P566" s="225"/>
      <c r="Q566" s="225"/>
      <c r="R566" s="225"/>
      <c r="S566" s="225"/>
      <c r="T566" s="226"/>
      <c r="AT566" s="227" t="s">
        <v>136</v>
      </c>
      <c r="AU566" s="227" t="s">
        <v>83</v>
      </c>
      <c r="AV566" s="14" t="s">
        <v>83</v>
      </c>
      <c r="AW566" s="14" t="s">
        <v>31</v>
      </c>
      <c r="AX566" s="14" t="s">
        <v>75</v>
      </c>
      <c r="AY566" s="227" t="s">
        <v>126</v>
      </c>
    </row>
    <row r="567" spans="1:65" s="12" customFormat="1" ht="11.25">
      <c r="B567" s="196"/>
      <c r="C567" s="197"/>
      <c r="D567" s="191" t="s">
        <v>136</v>
      </c>
      <c r="E567" s="198" t="s">
        <v>1</v>
      </c>
      <c r="F567" s="199" t="s">
        <v>332</v>
      </c>
      <c r="G567" s="197"/>
      <c r="H567" s="200">
        <v>60</v>
      </c>
      <c r="I567" s="201"/>
      <c r="J567" s="197"/>
      <c r="K567" s="197"/>
      <c r="L567" s="202"/>
      <c r="M567" s="203"/>
      <c r="N567" s="204"/>
      <c r="O567" s="204"/>
      <c r="P567" s="204"/>
      <c r="Q567" s="204"/>
      <c r="R567" s="204"/>
      <c r="S567" s="204"/>
      <c r="T567" s="205"/>
      <c r="AT567" s="206" t="s">
        <v>136</v>
      </c>
      <c r="AU567" s="206" t="s">
        <v>83</v>
      </c>
      <c r="AV567" s="12" t="s">
        <v>85</v>
      </c>
      <c r="AW567" s="12" t="s">
        <v>31</v>
      </c>
      <c r="AX567" s="12" t="s">
        <v>75</v>
      </c>
      <c r="AY567" s="206" t="s">
        <v>126</v>
      </c>
    </row>
    <row r="568" spans="1:65" s="13" customFormat="1" ht="11.25">
      <c r="B568" s="207"/>
      <c r="C568" s="208"/>
      <c r="D568" s="191" t="s">
        <v>136</v>
      </c>
      <c r="E568" s="209" t="s">
        <v>1</v>
      </c>
      <c r="F568" s="210" t="s">
        <v>138</v>
      </c>
      <c r="G568" s="208"/>
      <c r="H568" s="211">
        <v>60</v>
      </c>
      <c r="I568" s="212"/>
      <c r="J568" s="208"/>
      <c r="K568" s="208"/>
      <c r="L568" s="213"/>
      <c r="M568" s="214"/>
      <c r="N568" s="215"/>
      <c r="O568" s="215"/>
      <c r="P568" s="215"/>
      <c r="Q568" s="215"/>
      <c r="R568" s="215"/>
      <c r="S568" s="215"/>
      <c r="T568" s="216"/>
      <c r="AT568" s="217" t="s">
        <v>136</v>
      </c>
      <c r="AU568" s="217" t="s">
        <v>83</v>
      </c>
      <c r="AV568" s="13" t="s">
        <v>133</v>
      </c>
      <c r="AW568" s="13" t="s">
        <v>31</v>
      </c>
      <c r="AX568" s="13" t="s">
        <v>83</v>
      </c>
      <c r="AY568" s="217" t="s">
        <v>126</v>
      </c>
    </row>
    <row r="569" spans="1:65" s="2" customFormat="1" ht="24.2" customHeight="1">
      <c r="A569" s="33"/>
      <c r="B569" s="34"/>
      <c r="C569" s="228" t="s">
        <v>563</v>
      </c>
      <c r="D569" s="228" t="s">
        <v>433</v>
      </c>
      <c r="E569" s="229" t="s">
        <v>564</v>
      </c>
      <c r="F569" s="230" t="s">
        <v>565</v>
      </c>
      <c r="G569" s="231" t="s">
        <v>130</v>
      </c>
      <c r="H569" s="232">
        <v>83</v>
      </c>
      <c r="I569" s="233"/>
      <c r="J569" s="234">
        <f>ROUND(I569*H569,2)</f>
        <v>0</v>
      </c>
      <c r="K569" s="230" t="s">
        <v>131</v>
      </c>
      <c r="L569" s="38"/>
      <c r="M569" s="235" t="s">
        <v>1</v>
      </c>
      <c r="N569" s="236" t="s">
        <v>40</v>
      </c>
      <c r="O569" s="70"/>
      <c r="P569" s="187">
        <f>O569*H569</f>
        <v>0</v>
      </c>
      <c r="Q569" s="187">
        <v>0</v>
      </c>
      <c r="R569" s="187">
        <f>Q569*H569</f>
        <v>0</v>
      </c>
      <c r="S569" s="187">
        <v>0</v>
      </c>
      <c r="T569" s="188">
        <f>S569*H569</f>
        <v>0</v>
      </c>
      <c r="U569" s="33"/>
      <c r="V569" s="33"/>
      <c r="W569" s="33"/>
      <c r="X569" s="33"/>
      <c r="Y569" s="33"/>
      <c r="Z569" s="33"/>
      <c r="AA569" s="33"/>
      <c r="AB569" s="33"/>
      <c r="AC569" s="33"/>
      <c r="AD569" s="33"/>
      <c r="AE569" s="33"/>
      <c r="AR569" s="189" t="s">
        <v>133</v>
      </c>
      <c r="AT569" s="189" t="s">
        <v>433</v>
      </c>
      <c r="AU569" s="189" t="s">
        <v>83</v>
      </c>
      <c r="AY569" s="16" t="s">
        <v>126</v>
      </c>
      <c r="BE569" s="190">
        <f>IF(N569="základní",J569,0)</f>
        <v>0</v>
      </c>
      <c r="BF569" s="190">
        <f>IF(N569="snížená",J569,0)</f>
        <v>0</v>
      </c>
      <c r="BG569" s="190">
        <f>IF(N569="zákl. přenesená",J569,0)</f>
        <v>0</v>
      </c>
      <c r="BH569" s="190">
        <f>IF(N569="sníž. přenesená",J569,0)</f>
        <v>0</v>
      </c>
      <c r="BI569" s="190">
        <f>IF(N569="nulová",J569,0)</f>
        <v>0</v>
      </c>
      <c r="BJ569" s="16" t="s">
        <v>83</v>
      </c>
      <c r="BK569" s="190">
        <f>ROUND(I569*H569,2)</f>
        <v>0</v>
      </c>
      <c r="BL569" s="16" t="s">
        <v>133</v>
      </c>
      <c r="BM569" s="189" t="s">
        <v>566</v>
      </c>
    </row>
    <row r="570" spans="1:65" s="2" customFormat="1" ht="39">
      <c r="A570" s="33"/>
      <c r="B570" s="34"/>
      <c r="C570" s="35"/>
      <c r="D570" s="191" t="s">
        <v>135</v>
      </c>
      <c r="E570" s="35"/>
      <c r="F570" s="192" t="s">
        <v>567</v>
      </c>
      <c r="G570" s="35"/>
      <c r="H570" s="35"/>
      <c r="I570" s="193"/>
      <c r="J570" s="35"/>
      <c r="K570" s="35"/>
      <c r="L570" s="38"/>
      <c r="M570" s="194"/>
      <c r="N570" s="195"/>
      <c r="O570" s="70"/>
      <c r="P570" s="70"/>
      <c r="Q570" s="70"/>
      <c r="R570" s="70"/>
      <c r="S570" s="70"/>
      <c r="T570" s="71"/>
      <c r="U570" s="33"/>
      <c r="V570" s="33"/>
      <c r="W570" s="33"/>
      <c r="X570" s="33"/>
      <c r="Y570" s="33"/>
      <c r="Z570" s="33"/>
      <c r="AA570" s="33"/>
      <c r="AB570" s="33"/>
      <c r="AC570" s="33"/>
      <c r="AD570" s="33"/>
      <c r="AE570" s="33"/>
      <c r="AT570" s="16" t="s">
        <v>135</v>
      </c>
      <c r="AU570" s="16" t="s">
        <v>83</v>
      </c>
    </row>
    <row r="571" spans="1:65" s="14" customFormat="1" ht="11.25">
      <c r="B571" s="218"/>
      <c r="C571" s="219"/>
      <c r="D571" s="191" t="s">
        <v>136</v>
      </c>
      <c r="E571" s="220" t="s">
        <v>1</v>
      </c>
      <c r="F571" s="221" t="s">
        <v>325</v>
      </c>
      <c r="G571" s="219"/>
      <c r="H571" s="220" t="s">
        <v>1</v>
      </c>
      <c r="I571" s="222"/>
      <c r="J571" s="219"/>
      <c r="K571" s="219"/>
      <c r="L571" s="223"/>
      <c r="M571" s="224"/>
      <c r="N571" s="225"/>
      <c r="O571" s="225"/>
      <c r="P571" s="225"/>
      <c r="Q571" s="225"/>
      <c r="R571" s="225"/>
      <c r="S571" s="225"/>
      <c r="T571" s="226"/>
      <c r="AT571" s="227" t="s">
        <v>136</v>
      </c>
      <c r="AU571" s="227" t="s">
        <v>83</v>
      </c>
      <c r="AV571" s="14" t="s">
        <v>83</v>
      </c>
      <c r="AW571" s="14" t="s">
        <v>31</v>
      </c>
      <c r="AX571" s="14" t="s">
        <v>75</v>
      </c>
      <c r="AY571" s="227" t="s">
        <v>126</v>
      </c>
    </row>
    <row r="572" spans="1:65" s="12" customFormat="1" ht="11.25">
      <c r="B572" s="196"/>
      <c r="C572" s="197"/>
      <c r="D572" s="191" t="s">
        <v>136</v>
      </c>
      <c r="E572" s="198" t="s">
        <v>1</v>
      </c>
      <c r="F572" s="199" t="s">
        <v>326</v>
      </c>
      <c r="G572" s="197"/>
      <c r="H572" s="200">
        <v>83</v>
      </c>
      <c r="I572" s="201"/>
      <c r="J572" s="197"/>
      <c r="K572" s="197"/>
      <c r="L572" s="202"/>
      <c r="M572" s="203"/>
      <c r="N572" s="204"/>
      <c r="O572" s="204"/>
      <c r="P572" s="204"/>
      <c r="Q572" s="204"/>
      <c r="R572" s="204"/>
      <c r="S572" s="204"/>
      <c r="T572" s="205"/>
      <c r="AT572" s="206" t="s">
        <v>136</v>
      </c>
      <c r="AU572" s="206" t="s">
        <v>83</v>
      </c>
      <c r="AV572" s="12" t="s">
        <v>85</v>
      </c>
      <c r="AW572" s="12" t="s">
        <v>31</v>
      </c>
      <c r="AX572" s="12" t="s">
        <v>75</v>
      </c>
      <c r="AY572" s="206" t="s">
        <v>126</v>
      </c>
    </row>
    <row r="573" spans="1:65" s="13" customFormat="1" ht="11.25">
      <c r="B573" s="207"/>
      <c r="C573" s="208"/>
      <c r="D573" s="191" t="s">
        <v>136</v>
      </c>
      <c r="E573" s="209" t="s">
        <v>1</v>
      </c>
      <c r="F573" s="210" t="s">
        <v>138</v>
      </c>
      <c r="G573" s="208"/>
      <c r="H573" s="211">
        <v>83</v>
      </c>
      <c r="I573" s="212"/>
      <c r="J573" s="208"/>
      <c r="K573" s="208"/>
      <c r="L573" s="213"/>
      <c r="M573" s="214"/>
      <c r="N573" s="215"/>
      <c r="O573" s="215"/>
      <c r="P573" s="215"/>
      <c r="Q573" s="215"/>
      <c r="R573" s="215"/>
      <c r="S573" s="215"/>
      <c r="T573" s="216"/>
      <c r="AT573" s="217" t="s">
        <v>136</v>
      </c>
      <c r="AU573" s="217" t="s">
        <v>83</v>
      </c>
      <c r="AV573" s="13" t="s">
        <v>133</v>
      </c>
      <c r="AW573" s="13" t="s">
        <v>31</v>
      </c>
      <c r="AX573" s="13" t="s">
        <v>83</v>
      </c>
      <c r="AY573" s="217" t="s">
        <v>126</v>
      </c>
    </row>
    <row r="574" spans="1:65" s="2" customFormat="1" ht="21.75" customHeight="1">
      <c r="A574" s="33"/>
      <c r="B574" s="34"/>
      <c r="C574" s="228" t="s">
        <v>568</v>
      </c>
      <c r="D574" s="228" t="s">
        <v>433</v>
      </c>
      <c r="E574" s="229" t="s">
        <v>569</v>
      </c>
      <c r="F574" s="230" t="s">
        <v>570</v>
      </c>
      <c r="G574" s="231" t="s">
        <v>130</v>
      </c>
      <c r="H574" s="232">
        <v>83</v>
      </c>
      <c r="I574" s="233"/>
      <c r="J574" s="234">
        <f>ROUND(I574*H574,2)</f>
        <v>0</v>
      </c>
      <c r="K574" s="230" t="s">
        <v>131</v>
      </c>
      <c r="L574" s="38"/>
      <c r="M574" s="235" t="s">
        <v>1</v>
      </c>
      <c r="N574" s="236" t="s">
        <v>40</v>
      </c>
      <c r="O574" s="70"/>
      <c r="P574" s="187">
        <f>O574*H574</f>
        <v>0</v>
      </c>
      <c r="Q574" s="187">
        <v>0</v>
      </c>
      <c r="R574" s="187">
        <f>Q574*H574</f>
        <v>0</v>
      </c>
      <c r="S574" s="187">
        <v>0</v>
      </c>
      <c r="T574" s="188">
        <f>S574*H574</f>
        <v>0</v>
      </c>
      <c r="U574" s="33"/>
      <c r="V574" s="33"/>
      <c r="W574" s="33"/>
      <c r="X574" s="33"/>
      <c r="Y574" s="33"/>
      <c r="Z574" s="33"/>
      <c r="AA574" s="33"/>
      <c r="AB574" s="33"/>
      <c r="AC574" s="33"/>
      <c r="AD574" s="33"/>
      <c r="AE574" s="33"/>
      <c r="AR574" s="189" t="s">
        <v>133</v>
      </c>
      <c r="AT574" s="189" t="s">
        <v>433</v>
      </c>
      <c r="AU574" s="189" t="s">
        <v>83</v>
      </c>
      <c r="AY574" s="16" t="s">
        <v>126</v>
      </c>
      <c r="BE574" s="190">
        <f>IF(N574="základní",J574,0)</f>
        <v>0</v>
      </c>
      <c r="BF574" s="190">
        <f>IF(N574="snížená",J574,0)</f>
        <v>0</v>
      </c>
      <c r="BG574" s="190">
        <f>IF(N574="zákl. přenesená",J574,0)</f>
        <v>0</v>
      </c>
      <c r="BH574" s="190">
        <f>IF(N574="sníž. přenesená",J574,0)</f>
        <v>0</v>
      </c>
      <c r="BI574" s="190">
        <f>IF(N574="nulová",J574,0)</f>
        <v>0</v>
      </c>
      <c r="BJ574" s="16" t="s">
        <v>83</v>
      </c>
      <c r="BK574" s="190">
        <f>ROUND(I574*H574,2)</f>
        <v>0</v>
      </c>
      <c r="BL574" s="16" t="s">
        <v>133</v>
      </c>
      <c r="BM574" s="189" t="s">
        <v>571</v>
      </c>
    </row>
    <row r="575" spans="1:65" s="2" customFormat="1" ht="39">
      <c r="A575" s="33"/>
      <c r="B575" s="34"/>
      <c r="C575" s="35"/>
      <c r="D575" s="191" t="s">
        <v>135</v>
      </c>
      <c r="E575" s="35"/>
      <c r="F575" s="192" t="s">
        <v>572</v>
      </c>
      <c r="G575" s="35"/>
      <c r="H575" s="35"/>
      <c r="I575" s="193"/>
      <c r="J575" s="35"/>
      <c r="K575" s="35"/>
      <c r="L575" s="38"/>
      <c r="M575" s="194"/>
      <c r="N575" s="195"/>
      <c r="O575" s="70"/>
      <c r="P575" s="70"/>
      <c r="Q575" s="70"/>
      <c r="R575" s="70"/>
      <c r="S575" s="70"/>
      <c r="T575" s="71"/>
      <c r="U575" s="33"/>
      <c r="V575" s="33"/>
      <c r="W575" s="33"/>
      <c r="X575" s="33"/>
      <c r="Y575" s="33"/>
      <c r="Z575" s="33"/>
      <c r="AA575" s="33"/>
      <c r="AB575" s="33"/>
      <c r="AC575" s="33"/>
      <c r="AD575" s="33"/>
      <c r="AE575" s="33"/>
      <c r="AT575" s="16" t="s">
        <v>135</v>
      </c>
      <c r="AU575" s="16" t="s">
        <v>83</v>
      </c>
    </row>
    <row r="576" spans="1:65" s="14" customFormat="1" ht="11.25">
      <c r="B576" s="218"/>
      <c r="C576" s="219"/>
      <c r="D576" s="191" t="s">
        <v>136</v>
      </c>
      <c r="E576" s="220" t="s">
        <v>1</v>
      </c>
      <c r="F576" s="221" t="s">
        <v>325</v>
      </c>
      <c r="G576" s="219"/>
      <c r="H576" s="220" t="s">
        <v>1</v>
      </c>
      <c r="I576" s="222"/>
      <c r="J576" s="219"/>
      <c r="K576" s="219"/>
      <c r="L576" s="223"/>
      <c r="M576" s="224"/>
      <c r="N576" s="225"/>
      <c r="O576" s="225"/>
      <c r="P576" s="225"/>
      <c r="Q576" s="225"/>
      <c r="R576" s="225"/>
      <c r="S576" s="225"/>
      <c r="T576" s="226"/>
      <c r="AT576" s="227" t="s">
        <v>136</v>
      </c>
      <c r="AU576" s="227" t="s">
        <v>83</v>
      </c>
      <c r="AV576" s="14" t="s">
        <v>83</v>
      </c>
      <c r="AW576" s="14" t="s">
        <v>31</v>
      </c>
      <c r="AX576" s="14" t="s">
        <v>75</v>
      </c>
      <c r="AY576" s="227" t="s">
        <v>126</v>
      </c>
    </row>
    <row r="577" spans="1:65" s="12" customFormat="1" ht="11.25">
      <c r="B577" s="196"/>
      <c r="C577" s="197"/>
      <c r="D577" s="191" t="s">
        <v>136</v>
      </c>
      <c r="E577" s="198" t="s">
        <v>1</v>
      </c>
      <c r="F577" s="199" t="s">
        <v>326</v>
      </c>
      <c r="G577" s="197"/>
      <c r="H577" s="200">
        <v>83</v>
      </c>
      <c r="I577" s="201"/>
      <c r="J577" s="197"/>
      <c r="K577" s="197"/>
      <c r="L577" s="202"/>
      <c r="M577" s="203"/>
      <c r="N577" s="204"/>
      <c r="O577" s="204"/>
      <c r="P577" s="204"/>
      <c r="Q577" s="204"/>
      <c r="R577" s="204"/>
      <c r="S577" s="204"/>
      <c r="T577" s="205"/>
      <c r="AT577" s="206" t="s">
        <v>136</v>
      </c>
      <c r="AU577" s="206" t="s">
        <v>83</v>
      </c>
      <c r="AV577" s="12" t="s">
        <v>85</v>
      </c>
      <c r="AW577" s="12" t="s">
        <v>31</v>
      </c>
      <c r="AX577" s="12" t="s">
        <v>75</v>
      </c>
      <c r="AY577" s="206" t="s">
        <v>126</v>
      </c>
    </row>
    <row r="578" spans="1:65" s="13" customFormat="1" ht="11.25">
      <c r="B578" s="207"/>
      <c r="C578" s="208"/>
      <c r="D578" s="191" t="s">
        <v>136</v>
      </c>
      <c r="E578" s="209" t="s">
        <v>1</v>
      </c>
      <c r="F578" s="210" t="s">
        <v>138</v>
      </c>
      <c r="G578" s="208"/>
      <c r="H578" s="211">
        <v>83</v>
      </c>
      <c r="I578" s="212"/>
      <c r="J578" s="208"/>
      <c r="K578" s="208"/>
      <c r="L578" s="213"/>
      <c r="M578" s="214"/>
      <c r="N578" s="215"/>
      <c r="O578" s="215"/>
      <c r="P578" s="215"/>
      <c r="Q578" s="215"/>
      <c r="R578" s="215"/>
      <c r="S578" s="215"/>
      <c r="T578" s="216"/>
      <c r="AT578" s="217" t="s">
        <v>136</v>
      </c>
      <c r="AU578" s="217" t="s">
        <v>83</v>
      </c>
      <c r="AV578" s="13" t="s">
        <v>133</v>
      </c>
      <c r="AW578" s="13" t="s">
        <v>31</v>
      </c>
      <c r="AX578" s="13" t="s">
        <v>83</v>
      </c>
      <c r="AY578" s="217" t="s">
        <v>126</v>
      </c>
    </row>
    <row r="579" spans="1:65" s="2" customFormat="1" ht="16.5" customHeight="1">
      <c r="A579" s="33"/>
      <c r="B579" s="34"/>
      <c r="C579" s="228" t="s">
        <v>573</v>
      </c>
      <c r="D579" s="228" t="s">
        <v>433</v>
      </c>
      <c r="E579" s="229" t="s">
        <v>574</v>
      </c>
      <c r="F579" s="230" t="s">
        <v>575</v>
      </c>
      <c r="G579" s="231" t="s">
        <v>142</v>
      </c>
      <c r="H579" s="232">
        <v>350</v>
      </c>
      <c r="I579" s="233"/>
      <c r="J579" s="234">
        <f>ROUND(I579*H579,2)</f>
        <v>0</v>
      </c>
      <c r="K579" s="230" t="s">
        <v>131</v>
      </c>
      <c r="L579" s="38"/>
      <c r="M579" s="235" t="s">
        <v>1</v>
      </c>
      <c r="N579" s="236" t="s">
        <v>40</v>
      </c>
      <c r="O579" s="70"/>
      <c r="P579" s="187">
        <f>O579*H579</f>
        <v>0</v>
      </c>
      <c r="Q579" s="187">
        <v>0</v>
      </c>
      <c r="R579" s="187">
        <f>Q579*H579</f>
        <v>0</v>
      </c>
      <c r="S579" s="187">
        <v>0</v>
      </c>
      <c r="T579" s="188">
        <f>S579*H579</f>
        <v>0</v>
      </c>
      <c r="U579" s="33"/>
      <c r="V579" s="33"/>
      <c r="W579" s="33"/>
      <c r="X579" s="33"/>
      <c r="Y579" s="33"/>
      <c r="Z579" s="33"/>
      <c r="AA579" s="33"/>
      <c r="AB579" s="33"/>
      <c r="AC579" s="33"/>
      <c r="AD579" s="33"/>
      <c r="AE579" s="33"/>
      <c r="AR579" s="189" t="s">
        <v>133</v>
      </c>
      <c r="AT579" s="189" t="s">
        <v>433</v>
      </c>
      <c r="AU579" s="189" t="s">
        <v>83</v>
      </c>
      <c r="AY579" s="16" t="s">
        <v>126</v>
      </c>
      <c r="BE579" s="190">
        <f>IF(N579="základní",J579,0)</f>
        <v>0</v>
      </c>
      <c r="BF579" s="190">
        <f>IF(N579="snížená",J579,0)</f>
        <v>0</v>
      </c>
      <c r="BG579" s="190">
        <f>IF(N579="zákl. přenesená",J579,0)</f>
        <v>0</v>
      </c>
      <c r="BH579" s="190">
        <f>IF(N579="sníž. přenesená",J579,0)</f>
        <v>0</v>
      </c>
      <c r="BI579" s="190">
        <f>IF(N579="nulová",J579,0)</f>
        <v>0</v>
      </c>
      <c r="BJ579" s="16" t="s">
        <v>83</v>
      </c>
      <c r="BK579" s="190">
        <f>ROUND(I579*H579,2)</f>
        <v>0</v>
      </c>
      <c r="BL579" s="16" t="s">
        <v>133</v>
      </c>
      <c r="BM579" s="189" t="s">
        <v>576</v>
      </c>
    </row>
    <row r="580" spans="1:65" s="2" customFormat="1" ht="29.25">
      <c r="A580" s="33"/>
      <c r="B580" s="34"/>
      <c r="C580" s="35"/>
      <c r="D580" s="191" t="s">
        <v>135</v>
      </c>
      <c r="E580" s="35"/>
      <c r="F580" s="192" t="s">
        <v>577</v>
      </c>
      <c r="G580" s="35"/>
      <c r="H580" s="35"/>
      <c r="I580" s="193"/>
      <c r="J580" s="35"/>
      <c r="K580" s="35"/>
      <c r="L580" s="38"/>
      <c r="M580" s="194"/>
      <c r="N580" s="195"/>
      <c r="O580" s="70"/>
      <c r="P580" s="70"/>
      <c r="Q580" s="70"/>
      <c r="R580" s="70"/>
      <c r="S580" s="70"/>
      <c r="T580" s="71"/>
      <c r="U580" s="33"/>
      <c r="V580" s="33"/>
      <c r="W580" s="33"/>
      <c r="X580" s="33"/>
      <c r="Y580" s="33"/>
      <c r="Z580" s="33"/>
      <c r="AA580" s="33"/>
      <c r="AB580" s="33"/>
      <c r="AC580" s="33"/>
      <c r="AD580" s="33"/>
      <c r="AE580" s="33"/>
      <c r="AT580" s="16" t="s">
        <v>135</v>
      </c>
      <c r="AU580" s="16" t="s">
        <v>83</v>
      </c>
    </row>
    <row r="581" spans="1:65" s="12" customFormat="1" ht="11.25">
      <c r="B581" s="196"/>
      <c r="C581" s="197"/>
      <c r="D581" s="191" t="s">
        <v>136</v>
      </c>
      <c r="E581" s="198" t="s">
        <v>1</v>
      </c>
      <c r="F581" s="199" t="s">
        <v>578</v>
      </c>
      <c r="G581" s="197"/>
      <c r="H581" s="200">
        <v>346.66699999999997</v>
      </c>
      <c r="I581" s="201"/>
      <c r="J581" s="197"/>
      <c r="K581" s="197"/>
      <c r="L581" s="202"/>
      <c r="M581" s="203"/>
      <c r="N581" s="204"/>
      <c r="O581" s="204"/>
      <c r="P581" s="204"/>
      <c r="Q581" s="204"/>
      <c r="R581" s="204"/>
      <c r="S581" s="204"/>
      <c r="T581" s="205"/>
      <c r="AT581" s="206" t="s">
        <v>136</v>
      </c>
      <c r="AU581" s="206" t="s">
        <v>83</v>
      </c>
      <c r="AV581" s="12" t="s">
        <v>85</v>
      </c>
      <c r="AW581" s="12" t="s">
        <v>31</v>
      </c>
      <c r="AX581" s="12" t="s">
        <v>75</v>
      </c>
      <c r="AY581" s="206" t="s">
        <v>126</v>
      </c>
    </row>
    <row r="582" spans="1:65" s="12" customFormat="1" ht="11.25">
      <c r="B582" s="196"/>
      <c r="C582" s="197"/>
      <c r="D582" s="191" t="s">
        <v>136</v>
      </c>
      <c r="E582" s="198" t="s">
        <v>1</v>
      </c>
      <c r="F582" s="199" t="s">
        <v>579</v>
      </c>
      <c r="G582" s="197"/>
      <c r="H582" s="200">
        <v>3.3330000000000002</v>
      </c>
      <c r="I582" s="201"/>
      <c r="J582" s="197"/>
      <c r="K582" s="197"/>
      <c r="L582" s="202"/>
      <c r="M582" s="203"/>
      <c r="N582" s="204"/>
      <c r="O582" s="204"/>
      <c r="P582" s="204"/>
      <c r="Q582" s="204"/>
      <c r="R582" s="204"/>
      <c r="S582" s="204"/>
      <c r="T582" s="205"/>
      <c r="AT582" s="206" t="s">
        <v>136</v>
      </c>
      <c r="AU582" s="206" t="s">
        <v>83</v>
      </c>
      <c r="AV582" s="12" t="s">
        <v>85</v>
      </c>
      <c r="AW582" s="12" t="s">
        <v>31</v>
      </c>
      <c r="AX582" s="12" t="s">
        <v>75</v>
      </c>
      <c r="AY582" s="206" t="s">
        <v>126</v>
      </c>
    </row>
    <row r="583" spans="1:65" s="13" customFormat="1" ht="11.25">
      <c r="B583" s="207"/>
      <c r="C583" s="208"/>
      <c r="D583" s="191" t="s">
        <v>136</v>
      </c>
      <c r="E583" s="209" t="s">
        <v>1</v>
      </c>
      <c r="F583" s="210" t="s">
        <v>138</v>
      </c>
      <c r="G583" s="208"/>
      <c r="H583" s="211">
        <v>350</v>
      </c>
      <c r="I583" s="212"/>
      <c r="J583" s="208"/>
      <c r="K583" s="208"/>
      <c r="L583" s="213"/>
      <c r="M583" s="214"/>
      <c r="N583" s="215"/>
      <c r="O583" s="215"/>
      <c r="P583" s="215"/>
      <c r="Q583" s="215"/>
      <c r="R583" s="215"/>
      <c r="S583" s="215"/>
      <c r="T583" s="216"/>
      <c r="AT583" s="217" t="s">
        <v>136</v>
      </c>
      <c r="AU583" s="217" t="s">
        <v>83</v>
      </c>
      <c r="AV583" s="13" t="s">
        <v>133</v>
      </c>
      <c r="AW583" s="13" t="s">
        <v>31</v>
      </c>
      <c r="AX583" s="13" t="s">
        <v>83</v>
      </c>
      <c r="AY583" s="217" t="s">
        <v>126</v>
      </c>
    </row>
    <row r="584" spans="1:65" s="2" customFormat="1" ht="24.2" customHeight="1">
      <c r="A584" s="33"/>
      <c r="B584" s="34"/>
      <c r="C584" s="228" t="s">
        <v>580</v>
      </c>
      <c r="D584" s="228" t="s">
        <v>433</v>
      </c>
      <c r="E584" s="229" t="s">
        <v>581</v>
      </c>
      <c r="F584" s="230" t="s">
        <v>582</v>
      </c>
      <c r="G584" s="231" t="s">
        <v>142</v>
      </c>
      <c r="H584" s="232">
        <v>40</v>
      </c>
      <c r="I584" s="233"/>
      <c r="J584" s="234">
        <f>ROUND(I584*H584,2)</f>
        <v>0</v>
      </c>
      <c r="K584" s="230" t="s">
        <v>131</v>
      </c>
      <c r="L584" s="38"/>
      <c r="M584" s="235" t="s">
        <v>1</v>
      </c>
      <c r="N584" s="236" t="s">
        <v>40</v>
      </c>
      <c r="O584" s="70"/>
      <c r="P584" s="187">
        <f>O584*H584</f>
        <v>0</v>
      </c>
      <c r="Q584" s="187">
        <v>0</v>
      </c>
      <c r="R584" s="187">
        <f>Q584*H584</f>
        <v>0</v>
      </c>
      <c r="S584" s="187">
        <v>0</v>
      </c>
      <c r="T584" s="188">
        <f>S584*H584</f>
        <v>0</v>
      </c>
      <c r="U584" s="33"/>
      <c r="V584" s="33"/>
      <c r="W584" s="33"/>
      <c r="X584" s="33"/>
      <c r="Y584" s="33"/>
      <c r="Z584" s="33"/>
      <c r="AA584" s="33"/>
      <c r="AB584" s="33"/>
      <c r="AC584" s="33"/>
      <c r="AD584" s="33"/>
      <c r="AE584" s="33"/>
      <c r="AR584" s="189" t="s">
        <v>133</v>
      </c>
      <c r="AT584" s="189" t="s">
        <v>433</v>
      </c>
      <c r="AU584" s="189" t="s">
        <v>83</v>
      </c>
      <c r="AY584" s="16" t="s">
        <v>126</v>
      </c>
      <c r="BE584" s="190">
        <f>IF(N584="základní",J584,0)</f>
        <v>0</v>
      </c>
      <c r="BF584" s="190">
        <f>IF(N584="snížená",J584,0)</f>
        <v>0</v>
      </c>
      <c r="BG584" s="190">
        <f>IF(N584="zákl. přenesená",J584,0)</f>
        <v>0</v>
      </c>
      <c r="BH584" s="190">
        <f>IF(N584="sníž. přenesená",J584,0)</f>
        <v>0</v>
      </c>
      <c r="BI584" s="190">
        <f>IF(N584="nulová",J584,0)</f>
        <v>0</v>
      </c>
      <c r="BJ584" s="16" t="s">
        <v>83</v>
      </c>
      <c r="BK584" s="190">
        <f>ROUND(I584*H584,2)</f>
        <v>0</v>
      </c>
      <c r="BL584" s="16" t="s">
        <v>133</v>
      </c>
      <c r="BM584" s="189" t="s">
        <v>583</v>
      </c>
    </row>
    <row r="585" spans="1:65" s="2" customFormat="1" ht="29.25">
      <c r="A585" s="33"/>
      <c r="B585" s="34"/>
      <c r="C585" s="35"/>
      <c r="D585" s="191" t="s">
        <v>135</v>
      </c>
      <c r="E585" s="35"/>
      <c r="F585" s="192" t="s">
        <v>584</v>
      </c>
      <c r="G585" s="35"/>
      <c r="H585" s="35"/>
      <c r="I585" s="193"/>
      <c r="J585" s="35"/>
      <c r="K585" s="35"/>
      <c r="L585" s="38"/>
      <c r="M585" s="194"/>
      <c r="N585" s="195"/>
      <c r="O585" s="70"/>
      <c r="P585" s="70"/>
      <c r="Q585" s="70"/>
      <c r="R585" s="70"/>
      <c r="S585" s="70"/>
      <c r="T585" s="71"/>
      <c r="U585" s="33"/>
      <c r="V585" s="33"/>
      <c r="W585" s="33"/>
      <c r="X585" s="33"/>
      <c r="Y585" s="33"/>
      <c r="Z585" s="33"/>
      <c r="AA585" s="33"/>
      <c r="AB585" s="33"/>
      <c r="AC585" s="33"/>
      <c r="AD585" s="33"/>
      <c r="AE585" s="33"/>
      <c r="AT585" s="16" t="s">
        <v>135</v>
      </c>
      <c r="AU585" s="16" t="s">
        <v>83</v>
      </c>
    </row>
    <row r="586" spans="1:65" s="12" customFormat="1" ht="11.25">
      <c r="B586" s="196"/>
      <c r="C586" s="197"/>
      <c r="D586" s="191" t="s">
        <v>136</v>
      </c>
      <c r="E586" s="198" t="s">
        <v>1</v>
      </c>
      <c r="F586" s="199" t="s">
        <v>191</v>
      </c>
      <c r="G586" s="197"/>
      <c r="H586" s="200">
        <v>40</v>
      </c>
      <c r="I586" s="201"/>
      <c r="J586" s="197"/>
      <c r="K586" s="197"/>
      <c r="L586" s="202"/>
      <c r="M586" s="203"/>
      <c r="N586" s="204"/>
      <c r="O586" s="204"/>
      <c r="P586" s="204"/>
      <c r="Q586" s="204"/>
      <c r="R586" s="204"/>
      <c r="S586" s="204"/>
      <c r="T586" s="205"/>
      <c r="AT586" s="206" t="s">
        <v>136</v>
      </c>
      <c r="AU586" s="206" t="s">
        <v>83</v>
      </c>
      <c r="AV586" s="12" t="s">
        <v>85</v>
      </c>
      <c r="AW586" s="12" t="s">
        <v>31</v>
      </c>
      <c r="AX586" s="12" t="s">
        <v>75</v>
      </c>
      <c r="AY586" s="206" t="s">
        <v>126</v>
      </c>
    </row>
    <row r="587" spans="1:65" s="13" customFormat="1" ht="11.25">
      <c r="B587" s="207"/>
      <c r="C587" s="208"/>
      <c r="D587" s="191" t="s">
        <v>136</v>
      </c>
      <c r="E587" s="209" t="s">
        <v>1</v>
      </c>
      <c r="F587" s="210" t="s">
        <v>138</v>
      </c>
      <c r="G587" s="208"/>
      <c r="H587" s="211">
        <v>40</v>
      </c>
      <c r="I587" s="212"/>
      <c r="J587" s="208"/>
      <c r="K587" s="208"/>
      <c r="L587" s="213"/>
      <c r="M587" s="214"/>
      <c r="N587" s="215"/>
      <c r="O587" s="215"/>
      <c r="P587" s="215"/>
      <c r="Q587" s="215"/>
      <c r="R587" s="215"/>
      <c r="S587" s="215"/>
      <c r="T587" s="216"/>
      <c r="AT587" s="217" t="s">
        <v>136</v>
      </c>
      <c r="AU587" s="217" t="s">
        <v>83</v>
      </c>
      <c r="AV587" s="13" t="s">
        <v>133</v>
      </c>
      <c r="AW587" s="13" t="s">
        <v>31</v>
      </c>
      <c r="AX587" s="13" t="s">
        <v>83</v>
      </c>
      <c r="AY587" s="217" t="s">
        <v>126</v>
      </c>
    </row>
    <row r="588" spans="1:65" s="2" customFormat="1" ht="24.2" customHeight="1">
      <c r="A588" s="33"/>
      <c r="B588" s="34"/>
      <c r="C588" s="228" t="s">
        <v>585</v>
      </c>
      <c r="D588" s="228" t="s">
        <v>433</v>
      </c>
      <c r="E588" s="229" t="s">
        <v>586</v>
      </c>
      <c r="F588" s="230" t="s">
        <v>587</v>
      </c>
      <c r="G588" s="231" t="s">
        <v>588</v>
      </c>
      <c r="H588" s="232">
        <v>2</v>
      </c>
      <c r="I588" s="233"/>
      <c r="J588" s="234">
        <f>ROUND(I588*H588,2)</f>
        <v>0</v>
      </c>
      <c r="K588" s="230" t="s">
        <v>131</v>
      </c>
      <c r="L588" s="38"/>
      <c r="M588" s="235" t="s">
        <v>1</v>
      </c>
      <c r="N588" s="236" t="s">
        <v>40</v>
      </c>
      <c r="O588" s="70"/>
      <c r="P588" s="187">
        <f>O588*H588</f>
        <v>0</v>
      </c>
      <c r="Q588" s="187">
        <v>0</v>
      </c>
      <c r="R588" s="187">
        <f>Q588*H588</f>
        <v>0</v>
      </c>
      <c r="S588" s="187">
        <v>0</v>
      </c>
      <c r="T588" s="188">
        <f>S588*H588</f>
        <v>0</v>
      </c>
      <c r="U588" s="33"/>
      <c r="V588" s="33"/>
      <c r="W588" s="33"/>
      <c r="X588" s="33"/>
      <c r="Y588" s="33"/>
      <c r="Z588" s="33"/>
      <c r="AA588" s="33"/>
      <c r="AB588" s="33"/>
      <c r="AC588" s="33"/>
      <c r="AD588" s="33"/>
      <c r="AE588" s="33"/>
      <c r="AR588" s="189" t="s">
        <v>133</v>
      </c>
      <c r="AT588" s="189" t="s">
        <v>433</v>
      </c>
      <c r="AU588" s="189" t="s">
        <v>83</v>
      </c>
      <c r="AY588" s="16" t="s">
        <v>126</v>
      </c>
      <c r="BE588" s="190">
        <f>IF(N588="základní",J588,0)</f>
        <v>0</v>
      </c>
      <c r="BF588" s="190">
        <f>IF(N588="snížená",J588,0)</f>
        <v>0</v>
      </c>
      <c r="BG588" s="190">
        <f>IF(N588="zákl. přenesená",J588,0)</f>
        <v>0</v>
      </c>
      <c r="BH588" s="190">
        <f>IF(N588="sníž. přenesená",J588,0)</f>
        <v>0</v>
      </c>
      <c r="BI588" s="190">
        <f>IF(N588="nulová",J588,0)</f>
        <v>0</v>
      </c>
      <c r="BJ588" s="16" t="s">
        <v>83</v>
      </c>
      <c r="BK588" s="190">
        <f>ROUND(I588*H588,2)</f>
        <v>0</v>
      </c>
      <c r="BL588" s="16" t="s">
        <v>133</v>
      </c>
      <c r="BM588" s="189" t="s">
        <v>589</v>
      </c>
    </row>
    <row r="589" spans="1:65" s="2" customFormat="1" ht="87.75">
      <c r="A589" s="33"/>
      <c r="B589" s="34"/>
      <c r="C589" s="35"/>
      <c r="D589" s="191" t="s">
        <v>135</v>
      </c>
      <c r="E589" s="35"/>
      <c r="F589" s="192" t="s">
        <v>590</v>
      </c>
      <c r="G589" s="35"/>
      <c r="H589" s="35"/>
      <c r="I589" s="193"/>
      <c r="J589" s="35"/>
      <c r="K589" s="35"/>
      <c r="L589" s="38"/>
      <c r="M589" s="194"/>
      <c r="N589" s="195"/>
      <c r="O589" s="70"/>
      <c r="P589" s="70"/>
      <c r="Q589" s="70"/>
      <c r="R589" s="70"/>
      <c r="S589" s="70"/>
      <c r="T589" s="71"/>
      <c r="U589" s="33"/>
      <c r="V589" s="33"/>
      <c r="W589" s="33"/>
      <c r="X589" s="33"/>
      <c r="Y589" s="33"/>
      <c r="Z589" s="33"/>
      <c r="AA589" s="33"/>
      <c r="AB589" s="33"/>
      <c r="AC589" s="33"/>
      <c r="AD589" s="33"/>
      <c r="AE589" s="33"/>
      <c r="AT589" s="16" t="s">
        <v>135</v>
      </c>
      <c r="AU589" s="16" t="s">
        <v>83</v>
      </c>
    </row>
    <row r="590" spans="1:65" s="12" customFormat="1" ht="11.25">
      <c r="B590" s="196"/>
      <c r="C590" s="197"/>
      <c r="D590" s="191" t="s">
        <v>136</v>
      </c>
      <c r="E590" s="198" t="s">
        <v>1</v>
      </c>
      <c r="F590" s="199" t="s">
        <v>261</v>
      </c>
      <c r="G590" s="197"/>
      <c r="H590" s="200">
        <v>3.3330000000000002</v>
      </c>
      <c r="I590" s="201"/>
      <c r="J590" s="197"/>
      <c r="K590" s="197"/>
      <c r="L590" s="202"/>
      <c r="M590" s="203"/>
      <c r="N590" s="204"/>
      <c r="O590" s="204"/>
      <c r="P590" s="204"/>
      <c r="Q590" s="204"/>
      <c r="R590" s="204"/>
      <c r="S590" s="204"/>
      <c r="T590" s="205"/>
      <c r="AT590" s="206" t="s">
        <v>136</v>
      </c>
      <c r="AU590" s="206" t="s">
        <v>83</v>
      </c>
      <c r="AV590" s="12" t="s">
        <v>85</v>
      </c>
      <c r="AW590" s="12" t="s">
        <v>31</v>
      </c>
      <c r="AX590" s="12" t="s">
        <v>75</v>
      </c>
      <c r="AY590" s="206" t="s">
        <v>126</v>
      </c>
    </row>
    <row r="591" spans="1:65" s="12" customFormat="1" ht="11.25">
      <c r="B591" s="196"/>
      <c r="C591" s="197"/>
      <c r="D591" s="191" t="s">
        <v>136</v>
      </c>
      <c r="E591" s="198" t="s">
        <v>1</v>
      </c>
      <c r="F591" s="199" t="s">
        <v>591</v>
      </c>
      <c r="G591" s="197"/>
      <c r="H591" s="200">
        <v>2.6669999999999998</v>
      </c>
      <c r="I591" s="201"/>
      <c r="J591" s="197"/>
      <c r="K591" s="197"/>
      <c r="L591" s="202"/>
      <c r="M591" s="203"/>
      <c r="N591" s="204"/>
      <c r="O591" s="204"/>
      <c r="P591" s="204"/>
      <c r="Q591" s="204"/>
      <c r="R591" s="204"/>
      <c r="S591" s="204"/>
      <c r="T591" s="205"/>
      <c r="AT591" s="206" t="s">
        <v>136</v>
      </c>
      <c r="AU591" s="206" t="s">
        <v>83</v>
      </c>
      <c r="AV591" s="12" t="s">
        <v>85</v>
      </c>
      <c r="AW591" s="12" t="s">
        <v>31</v>
      </c>
      <c r="AX591" s="12" t="s">
        <v>75</v>
      </c>
      <c r="AY591" s="206" t="s">
        <v>126</v>
      </c>
    </row>
    <row r="592" spans="1:65" s="14" customFormat="1" ht="11.25">
      <c r="B592" s="218"/>
      <c r="C592" s="219"/>
      <c r="D592" s="191" t="s">
        <v>136</v>
      </c>
      <c r="E592" s="220" t="s">
        <v>1</v>
      </c>
      <c r="F592" s="221" t="s">
        <v>592</v>
      </c>
      <c r="G592" s="219"/>
      <c r="H592" s="220" t="s">
        <v>1</v>
      </c>
      <c r="I592" s="222"/>
      <c r="J592" s="219"/>
      <c r="K592" s="219"/>
      <c r="L592" s="223"/>
      <c r="M592" s="224"/>
      <c r="N592" s="225"/>
      <c r="O592" s="225"/>
      <c r="P592" s="225"/>
      <c r="Q592" s="225"/>
      <c r="R592" s="225"/>
      <c r="S592" s="225"/>
      <c r="T592" s="226"/>
      <c r="AT592" s="227" t="s">
        <v>136</v>
      </c>
      <c r="AU592" s="227" t="s">
        <v>83</v>
      </c>
      <c r="AV592" s="14" t="s">
        <v>83</v>
      </c>
      <c r="AW592" s="14" t="s">
        <v>31</v>
      </c>
      <c r="AX592" s="14" t="s">
        <v>75</v>
      </c>
      <c r="AY592" s="227" t="s">
        <v>126</v>
      </c>
    </row>
    <row r="593" spans="1:65" s="12" customFormat="1" ht="11.25">
      <c r="B593" s="196"/>
      <c r="C593" s="197"/>
      <c r="D593" s="191" t="s">
        <v>136</v>
      </c>
      <c r="E593" s="198" t="s">
        <v>1</v>
      </c>
      <c r="F593" s="199" t="s">
        <v>593</v>
      </c>
      <c r="G593" s="197"/>
      <c r="H593" s="200">
        <v>-2</v>
      </c>
      <c r="I593" s="201"/>
      <c r="J593" s="197"/>
      <c r="K593" s="197"/>
      <c r="L593" s="202"/>
      <c r="M593" s="203"/>
      <c r="N593" s="204"/>
      <c r="O593" s="204"/>
      <c r="P593" s="204"/>
      <c r="Q593" s="204"/>
      <c r="R593" s="204"/>
      <c r="S593" s="204"/>
      <c r="T593" s="205"/>
      <c r="AT593" s="206" t="s">
        <v>136</v>
      </c>
      <c r="AU593" s="206" t="s">
        <v>83</v>
      </c>
      <c r="AV593" s="12" t="s">
        <v>85</v>
      </c>
      <c r="AW593" s="12" t="s">
        <v>31</v>
      </c>
      <c r="AX593" s="12" t="s">
        <v>75</v>
      </c>
      <c r="AY593" s="206" t="s">
        <v>126</v>
      </c>
    </row>
    <row r="594" spans="1:65" s="14" customFormat="1" ht="11.25">
      <c r="B594" s="218"/>
      <c r="C594" s="219"/>
      <c r="D594" s="191" t="s">
        <v>136</v>
      </c>
      <c r="E594" s="220" t="s">
        <v>1</v>
      </c>
      <c r="F594" s="221" t="s">
        <v>594</v>
      </c>
      <c r="G594" s="219"/>
      <c r="H594" s="220" t="s">
        <v>1</v>
      </c>
      <c r="I594" s="222"/>
      <c r="J594" s="219"/>
      <c r="K594" s="219"/>
      <c r="L594" s="223"/>
      <c r="M594" s="224"/>
      <c r="N594" s="225"/>
      <c r="O594" s="225"/>
      <c r="P594" s="225"/>
      <c r="Q594" s="225"/>
      <c r="R594" s="225"/>
      <c r="S594" s="225"/>
      <c r="T594" s="226"/>
      <c r="AT594" s="227" t="s">
        <v>136</v>
      </c>
      <c r="AU594" s="227" t="s">
        <v>83</v>
      </c>
      <c r="AV594" s="14" t="s">
        <v>83</v>
      </c>
      <c r="AW594" s="14" t="s">
        <v>31</v>
      </c>
      <c r="AX594" s="14" t="s">
        <v>75</v>
      </c>
      <c r="AY594" s="227" t="s">
        <v>126</v>
      </c>
    </row>
    <row r="595" spans="1:65" s="12" customFormat="1" ht="11.25">
      <c r="B595" s="196"/>
      <c r="C595" s="197"/>
      <c r="D595" s="191" t="s">
        <v>136</v>
      </c>
      <c r="E595" s="198" t="s">
        <v>1</v>
      </c>
      <c r="F595" s="199" t="s">
        <v>593</v>
      </c>
      <c r="G595" s="197"/>
      <c r="H595" s="200">
        <v>-2</v>
      </c>
      <c r="I595" s="201"/>
      <c r="J595" s="197"/>
      <c r="K595" s="197"/>
      <c r="L595" s="202"/>
      <c r="M595" s="203"/>
      <c r="N595" s="204"/>
      <c r="O595" s="204"/>
      <c r="P595" s="204"/>
      <c r="Q595" s="204"/>
      <c r="R595" s="204"/>
      <c r="S595" s="204"/>
      <c r="T595" s="205"/>
      <c r="AT595" s="206" t="s">
        <v>136</v>
      </c>
      <c r="AU595" s="206" t="s">
        <v>83</v>
      </c>
      <c r="AV595" s="12" t="s">
        <v>85</v>
      </c>
      <c r="AW595" s="12" t="s">
        <v>31</v>
      </c>
      <c r="AX595" s="12" t="s">
        <v>75</v>
      </c>
      <c r="AY595" s="206" t="s">
        <v>126</v>
      </c>
    </row>
    <row r="596" spans="1:65" s="13" customFormat="1" ht="11.25">
      <c r="B596" s="207"/>
      <c r="C596" s="208"/>
      <c r="D596" s="191" t="s">
        <v>136</v>
      </c>
      <c r="E596" s="209" t="s">
        <v>1</v>
      </c>
      <c r="F596" s="210" t="s">
        <v>138</v>
      </c>
      <c r="G596" s="208"/>
      <c r="H596" s="211">
        <v>2</v>
      </c>
      <c r="I596" s="212"/>
      <c r="J596" s="208"/>
      <c r="K596" s="208"/>
      <c r="L596" s="213"/>
      <c r="M596" s="214"/>
      <c r="N596" s="215"/>
      <c r="O596" s="215"/>
      <c r="P596" s="215"/>
      <c r="Q596" s="215"/>
      <c r="R596" s="215"/>
      <c r="S596" s="215"/>
      <c r="T596" s="216"/>
      <c r="AT596" s="217" t="s">
        <v>136</v>
      </c>
      <c r="AU596" s="217" t="s">
        <v>83</v>
      </c>
      <c r="AV596" s="13" t="s">
        <v>133</v>
      </c>
      <c r="AW596" s="13" t="s">
        <v>31</v>
      </c>
      <c r="AX596" s="13" t="s">
        <v>83</v>
      </c>
      <c r="AY596" s="217" t="s">
        <v>126</v>
      </c>
    </row>
    <row r="597" spans="1:65" s="2" customFormat="1" ht="24.2" customHeight="1">
      <c r="A597" s="33"/>
      <c r="B597" s="34"/>
      <c r="C597" s="228" t="s">
        <v>595</v>
      </c>
      <c r="D597" s="228" t="s">
        <v>433</v>
      </c>
      <c r="E597" s="229" t="s">
        <v>596</v>
      </c>
      <c r="F597" s="230" t="s">
        <v>597</v>
      </c>
      <c r="G597" s="231" t="s">
        <v>588</v>
      </c>
      <c r="H597" s="232">
        <v>6</v>
      </c>
      <c r="I597" s="233"/>
      <c r="J597" s="234">
        <f>ROUND(I597*H597,2)</f>
        <v>0</v>
      </c>
      <c r="K597" s="230" t="s">
        <v>131</v>
      </c>
      <c r="L597" s="38"/>
      <c r="M597" s="235" t="s">
        <v>1</v>
      </c>
      <c r="N597" s="236" t="s">
        <v>40</v>
      </c>
      <c r="O597" s="70"/>
      <c r="P597" s="187">
        <f>O597*H597</f>
        <v>0</v>
      </c>
      <c r="Q597" s="187">
        <v>0</v>
      </c>
      <c r="R597" s="187">
        <f>Q597*H597</f>
        <v>0</v>
      </c>
      <c r="S597" s="187">
        <v>0</v>
      </c>
      <c r="T597" s="188">
        <f>S597*H597</f>
        <v>0</v>
      </c>
      <c r="U597" s="33"/>
      <c r="V597" s="33"/>
      <c r="W597" s="33"/>
      <c r="X597" s="33"/>
      <c r="Y597" s="33"/>
      <c r="Z597" s="33"/>
      <c r="AA597" s="33"/>
      <c r="AB597" s="33"/>
      <c r="AC597" s="33"/>
      <c r="AD597" s="33"/>
      <c r="AE597" s="33"/>
      <c r="AR597" s="189" t="s">
        <v>133</v>
      </c>
      <c r="AT597" s="189" t="s">
        <v>433</v>
      </c>
      <c r="AU597" s="189" t="s">
        <v>83</v>
      </c>
      <c r="AY597" s="16" t="s">
        <v>126</v>
      </c>
      <c r="BE597" s="190">
        <f>IF(N597="základní",J597,0)</f>
        <v>0</v>
      </c>
      <c r="BF597" s="190">
        <f>IF(N597="snížená",J597,0)</f>
        <v>0</v>
      </c>
      <c r="BG597" s="190">
        <f>IF(N597="zákl. přenesená",J597,0)</f>
        <v>0</v>
      </c>
      <c r="BH597" s="190">
        <f>IF(N597="sníž. přenesená",J597,0)</f>
        <v>0</v>
      </c>
      <c r="BI597" s="190">
        <f>IF(N597="nulová",J597,0)</f>
        <v>0</v>
      </c>
      <c r="BJ597" s="16" t="s">
        <v>83</v>
      </c>
      <c r="BK597" s="190">
        <f>ROUND(I597*H597,2)</f>
        <v>0</v>
      </c>
      <c r="BL597" s="16" t="s">
        <v>133</v>
      </c>
      <c r="BM597" s="189" t="s">
        <v>598</v>
      </c>
    </row>
    <row r="598" spans="1:65" s="2" customFormat="1" ht="68.25">
      <c r="A598" s="33"/>
      <c r="B598" s="34"/>
      <c r="C598" s="35"/>
      <c r="D598" s="191" t="s">
        <v>135</v>
      </c>
      <c r="E598" s="35"/>
      <c r="F598" s="192" t="s">
        <v>599</v>
      </c>
      <c r="G598" s="35"/>
      <c r="H598" s="35"/>
      <c r="I598" s="193"/>
      <c r="J598" s="35"/>
      <c r="K598" s="35"/>
      <c r="L598" s="38"/>
      <c r="M598" s="194"/>
      <c r="N598" s="195"/>
      <c r="O598" s="70"/>
      <c r="P598" s="70"/>
      <c r="Q598" s="70"/>
      <c r="R598" s="70"/>
      <c r="S598" s="70"/>
      <c r="T598" s="71"/>
      <c r="U598" s="33"/>
      <c r="V598" s="33"/>
      <c r="W598" s="33"/>
      <c r="X598" s="33"/>
      <c r="Y598" s="33"/>
      <c r="Z598" s="33"/>
      <c r="AA598" s="33"/>
      <c r="AB598" s="33"/>
      <c r="AC598" s="33"/>
      <c r="AD598" s="33"/>
      <c r="AE598" s="33"/>
      <c r="AT598" s="16" t="s">
        <v>135</v>
      </c>
      <c r="AU598" s="16" t="s">
        <v>83</v>
      </c>
    </row>
    <row r="599" spans="1:65" s="14" customFormat="1" ht="11.25">
      <c r="B599" s="218"/>
      <c r="C599" s="219"/>
      <c r="D599" s="191" t="s">
        <v>136</v>
      </c>
      <c r="E599" s="220" t="s">
        <v>1</v>
      </c>
      <c r="F599" s="221" t="s">
        <v>592</v>
      </c>
      <c r="G599" s="219"/>
      <c r="H599" s="220" t="s">
        <v>1</v>
      </c>
      <c r="I599" s="222"/>
      <c r="J599" s="219"/>
      <c r="K599" s="219"/>
      <c r="L599" s="223"/>
      <c r="M599" s="224"/>
      <c r="N599" s="225"/>
      <c r="O599" s="225"/>
      <c r="P599" s="225"/>
      <c r="Q599" s="225"/>
      <c r="R599" s="225"/>
      <c r="S599" s="225"/>
      <c r="T599" s="226"/>
      <c r="AT599" s="227" t="s">
        <v>136</v>
      </c>
      <c r="AU599" s="227" t="s">
        <v>83</v>
      </c>
      <c r="AV599" s="14" t="s">
        <v>83</v>
      </c>
      <c r="AW599" s="14" t="s">
        <v>31</v>
      </c>
      <c r="AX599" s="14" t="s">
        <v>75</v>
      </c>
      <c r="AY599" s="227" t="s">
        <v>126</v>
      </c>
    </row>
    <row r="600" spans="1:65" s="12" customFormat="1" ht="11.25">
      <c r="B600" s="196"/>
      <c r="C600" s="197"/>
      <c r="D600" s="191" t="s">
        <v>136</v>
      </c>
      <c r="E600" s="198" t="s">
        <v>1</v>
      </c>
      <c r="F600" s="199" t="s">
        <v>85</v>
      </c>
      <c r="G600" s="197"/>
      <c r="H600" s="200">
        <v>2</v>
      </c>
      <c r="I600" s="201"/>
      <c r="J600" s="197"/>
      <c r="K600" s="197"/>
      <c r="L600" s="202"/>
      <c r="M600" s="203"/>
      <c r="N600" s="204"/>
      <c r="O600" s="204"/>
      <c r="P600" s="204"/>
      <c r="Q600" s="204"/>
      <c r="R600" s="204"/>
      <c r="S600" s="204"/>
      <c r="T600" s="205"/>
      <c r="AT600" s="206" t="s">
        <v>136</v>
      </c>
      <c r="AU600" s="206" t="s">
        <v>83</v>
      </c>
      <c r="AV600" s="12" t="s">
        <v>85</v>
      </c>
      <c r="AW600" s="12" t="s">
        <v>31</v>
      </c>
      <c r="AX600" s="12" t="s">
        <v>75</v>
      </c>
      <c r="AY600" s="206" t="s">
        <v>126</v>
      </c>
    </row>
    <row r="601" spans="1:65" s="14" customFormat="1" ht="11.25">
      <c r="B601" s="218"/>
      <c r="C601" s="219"/>
      <c r="D601" s="191" t="s">
        <v>136</v>
      </c>
      <c r="E601" s="220" t="s">
        <v>1</v>
      </c>
      <c r="F601" s="221" t="s">
        <v>594</v>
      </c>
      <c r="G601" s="219"/>
      <c r="H601" s="220" t="s">
        <v>1</v>
      </c>
      <c r="I601" s="222"/>
      <c r="J601" s="219"/>
      <c r="K601" s="219"/>
      <c r="L601" s="223"/>
      <c r="M601" s="224"/>
      <c r="N601" s="225"/>
      <c r="O601" s="225"/>
      <c r="P601" s="225"/>
      <c r="Q601" s="225"/>
      <c r="R601" s="225"/>
      <c r="S601" s="225"/>
      <c r="T601" s="226"/>
      <c r="AT601" s="227" t="s">
        <v>136</v>
      </c>
      <c r="AU601" s="227" t="s">
        <v>83</v>
      </c>
      <c r="AV601" s="14" t="s">
        <v>83</v>
      </c>
      <c r="AW601" s="14" t="s">
        <v>31</v>
      </c>
      <c r="AX601" s="14" t="s">
        <v>75</v>
      </c>
      <c r="AY601" s="227" t="s">
        <v>126</v>
      </c>
    </row>
    <row r="602" spans="1:65" s="12" customFormat="1" ht="11.25">
      <c r="B602" s="196"/>
      <c r="C602" s="197"/>
      <c r="D602" s="191" t="s">
        <v>136</v>
      </c>
      <c r="E602" s="198" t="s">
        <v>1</v>
      </c>
      <c r="F602" s="199" t="s">
        <v>133</v>
      </c>
      <c r="G602" s="197"/>
      <c r="H602" s="200">
        <v>4</v>
      </c>
      <c r="I602" s="201"/>
      <c r="J602" s="197"/>
      <c r="K602" s="197"/>
      <c r="L602" s="202"/>
      <c r="M602" s="203"/>
      <c r="N602" s="204"/>
      <c r="O602" s="204"/>
      <c r="P602" s="204"/>
      <c r="Q602" s="204"/>
      <c r="R602" s="204"/>
      <c r="S602" s="204"/>
      <c r="T602" s="205"/>
      <c r="AT602" s="206" t="s">
        <v>136</v>
      </c>
      <c r="AU602" s="206" t="s">
        <v>83</v>
      </c>
      <c r="AV602" s="12" t="s">
        <v>85</v>
      </c>
      <c r="AW602" s="12" t="s">
        <v>31</v>
      </c>
      <c r="AX602" s="12" t="s">
        <v>75</v>
      </c>
      <c r="AY602" s="206" t="s">
        <v>126</v>
      </c>
    </row>
    <row r="603" spans="1:65" s="13" customFormat="1" ht="11.25">
      <c r="B603" s="207"/>
      <c r="C603" s="208"/>
      <c r="D603" s="191" t="s">
        <v>136</v>
      </c>
      <c r="E603" s="209" t="s">
        <v>1</v>
      </c>
      <c r="F603" s="210" t="s">
        <v>138</v>
      </c>
      <c r="G603" s="208"/>
      <c r="H603" s="211">
        <v>6</v>
      </c>
      <c r="I603" s="212"/>
      <c r="J603" s="208"/>
      <c r="K603" s="208"/>
      <c r="L603" s="213"/>
      <c r="M603" s="214"/>
      <c r="N603" s="215"/>
      <c r="O603" s="215"/>
      <c r="P603" s="215"/>
      <c r="Q603" s="215"/>
      <c r="R603" s="215"/>
      <c r="S603" s="215"/>
      <c r="T603" s="216"/>
      <c r="AT603" s="217" t="s">
        <v>136</v>
      </c>
      <c r="AU603" s="217" t="s">
        <v>83</v>
      </c>
      <c r="AV603" s="13" t="s">
        <v>133</v>
      </c>
      <c r="AW603" s="13" t="s">
        <v>31</v>
      </c>
      <c r="AX603" s="13" t="s">
        <v>83</v>
      </c>
      <c r="AY603" s="217" t="s">
        <v>126</v>
      </c>
    </row>
    <row r="604" spans="1:65" s="2" customFormat="1" ht="24.2" customHeight="1">
      <c r="A604" s="33"/>
      <c r="B604" s="34"/>
      <c r="C604" s="228" t="s">
        <v>600</v>
      </c>
      <c r="D604" s="228" t="s">
        <v>433</v>
      </c>
      <c r="E604" s="229" t="s">
        <v>601</v>
      </c>
      <c r="F604" s="230" t="s">
        <v>602</v>
      </c>
      <c r="G604" s="231" t="s">
        <v>588</v>
      </c>
      <c r="H604" s="232">
        <v>88</v>
      </c>
      <c r="I604" s="233"/>
      <c r="J604" s="234">
        <f>ROUND(I604*H604,2)</f>
        <v>0</v>
      </c>
      <c r="K604" s="230" t="s">
        <v>131</v>
      </c>
      <c r="L604" s="38"/>
      <c r="M604" s="235" t="s">
        <v>1</v>
      </c>
      <c r="N604" s="236" t="s">
        <v>40</v>
      </c>
      <c r="O604" s="70"/>
      <c r="P604" s="187">
        <f>O604*H604</f>
        <v>0</v>
      </c>
      <c r="Q604" s="187">
        <v>0</v>
      </c>
      <c r="R604" s="187">
        <f>Q604*H604</f>
        <v>0</v>
      </c>
      <c r="S604" s="187">
        <v>0</v>
      </c>
      <c r="T604" s="188">
        <f>S604*H604</f>
        <v>0</v>
      </c>
      <c r="U604" s="33"/>
      <c r="V604" s="33"/>
      <c r="W604" s="33"/>
      <c r="X604" s="33"/>
      <c r="Y604" s="33"/>
      <c r="Z604" s="33"/>
      <c r="AA604" s="33"/>
      <c r="AB604" s="33"/>
      <c r="AC604" s="33"/>
      <c r="AD604" s="33"/>
      <c r="AE604" s="33"/>
      <c r="AR604" s="189" t="s">
        <v>133</v>
      </c>
      <c r="AT604" s="189" t="s">
        <v>433</v>
      </c>
      <c r="AU604" s="189" t="s">
        <v>83</v>
      </c>
      <c r="AY604" s="16" t="s">
        <v>126</v>
      </c>
      <c r="BE604" s="190">
        <f>IF(N604="základní",J604,0)</f>
        <v>0</v>
      </c>
      <c r="BF604" s="190">
        <f>IF(N604="snížená",J604,0)</f>
        <v>0</v>
      </c>
      <c r="BG604" s="190">
        <f>IF(N604="zákl. přenesená",J604,0)</f>
        <v>0</v>
      </c>
      <c r="BH604" s="190">
        <f>IF(N604="sníž. přenesená",J604,0)</f>
        <v>0</v>
      </c>
      <c r="BI604" s="190">
        <f>IF(N604="nulová",J604,0)</f>
        <v>0</v>
      </c>
      <c r="BJ604" s="16" t="s">
        <v>83</v>
      </c>
      <c r="BK604" s="190">
        <f>ROUND(I604*H604,2)</f>
        <v>0</v>
      </c>
      <c r="BL604" s="16" t="s">
        <v>133</v>
      </c>
      <c r="BM604" s="189" t="s">
        <v>603</v>
      </c>
    </row>
    <row r="605" spans="1:65" s="2" customFormat="1" ht="68.25">
      <c r="A605" s="33"/>
      <c r="B605" s="34"/>
      <c r="C605" s="35"/>
      <c r="D605" s="191" t="s">
        <v>135</v>
      </c>
      <c r="E605" s="35"/>
      <c r="F605" s="192" t="s">
        <v>604</v>
      </c>
      <c r="G605" s="35"/>
      <c r="H605" s="35"/>
      <c r="I605" s="193"/>
      <c r="J605" s="35"/>
      <c r="K605" s="35"/>
      <c r="L605" s="38"/>
      <c r="M605" s="194"/>
      <c r="N605" s="195"/>
      <c r="O605" s="70"/>
      <c r="P605" s="70"/>
      <c r="Q605" s="70"/>
      <c r="R605" s="70"/>
      <c r="S605" s="70"/>
      <c r="T605" s="71"/>
      <c r="U605" s="33"/>
      <c r="V605" s="33"/>
      <c r="W605" s="33"/>
      <c r="X605" s="33"/>
      <c r="Y605" s="33"/>
      <c r="Z605" s="33"/>
      <c r="AA605" s="33"/>
      <c r="AB605" s="33"/>
      <c r="AC605" s="33"/>
      <c r="AD605" s="33"/>
      <c r="AE605" s="33"/>
      <c r="AT605" s="16" t="s">
        <v>135</v>
      </c>
      <c r="AU605" s="16" t="s">
        <v>83</v>
      </c>
    </row>
    <row r="606" spans="1:65" s="12" customFormat="1" ht="11.25">
      <c r="B606" s="196"/>
      <c r="C606" s="197"/>
      <c r="D606" s="191" t="s">
        <v>136</v>
      </c>
      <c r="E606" s="198" t="s">
        <v>1</v>
      </c>
      <c r="F606" s="199" t="s">
        <v>605</v>
      </c>
      <c r="G606" s="197"/>
      <c r="H606" s="200">
        <v>66</v>
      </c>
      <c r="I606" s="201"/>
      <c r="J606" s="197"/>
      <c r="K606" s="197"/>
      <c r="L606" s="202"/>
      <c r="M606" s="203"/>
      <c r="N606" s="204"/>
      <c r="O606" s="204"/>
      <c r="P606" s="204"/>
      <c r="Q606" s="204"/>
      <c r="R606" s="204"/>
      <c r="S606" s="204"/>
      <c r="T606" s="205"/>
      <c r="AT606" s="206" t="s">
        <v>136</v>
      </c>
      <c r="AU606" s="206" t="s">
        <v>83</v>
      </c>
      <c r="AV606" s="12" t="s">
        <v>85</v>
      </c>
      <c r="AW606" s="12" t="s">
        <v>31</v>
      </c>
      <c r="AX606" s="12" t="s">
        <v>75</v>
      </c>
      <c r="AY606" s="206" t="s">
        <v>126</v>
      </c>
    </row>
    <row r="607" spans="1:65" s="14" customFormat="1" ht="11.25">
      <c r="B607" s="218"/>
      <c r="C607" s="219"/>
      <c r="D607" s="191" t="s">
        <v>136</v>
      </c>
      <c r="E607" s="220" t="s">
        <v>1</v>
      </c>
      <c r="F607" s="221" t="s">
        <v>594</v>
      </c>
      <c r="G607" s="219"/>
      <c r="H607" s="220" t="s">
        <v>1</v>
      </c>
      <c r="I607" s="222"/>
      <c r="J607" s="219"/>
      <c r="K607" s="219"/>
      <c r="L607" s="223"/>
      <c r="M607" s="224"/>
      <c r="N607" s="225"/>
      <c r="O607" s="225"/>
      <c r="P607" s="225"/>
      <c r="Q607" s="225"/>
      <c r="R607" s="225"/>
      <c r="S607" s="225"/>
      <c r="T607" s="226"/>
      <c r="AT607" s="227" t="s">
        <v>136</v>
      </c>
      <c r="AU607" s="227" t="s">
        <v>83</v>
      </c>
      <c r="AV607" s="14" t="s">
        <v>83</v>
      </c>
      <c r="AW607" s="14" t="s">
        <v>31</v>
      </c>
      <c r="AX607" s="14" t="s">
        <v>75</v>
      </c>
      <c r="AY607" s="227" t="s">
        <v>126</v>
      </c>
    </row>
    <row r="608" spans="1:65" s="12" customFormat="1" ht="11.25">
      <c r="B608" s="196"/>
      <c r="C608" s="197"/>
      <c r="D608" s="191" t="s">
        <v>136</v>
      </c>
      <c r="E608" s="198" t="s">
        <v>1</v>
      </c>
      <c r="F608" s="199" t="s">
        <v>133</v>
      </c>
      <c r="G608" s="197"/>
      <c r="H608" s="200">
        <v>4</v>
      </c>
      <c r="I608" s="201"/>
      <c r="J608" s="197"/>
      <c r="K608" s="197"/>
      <c r="L608" s="202"/>
      <c r="M608" s="203"/>
      <c r="N608" s="204"/>
      <c r="O608" s="204"/>
      <c r="P608" s="204"/>
      <c r="Q608" s="204"/>
      <c r="R608" s="204"/>
      <c r="S608" s="204"/>
      <c r="T608" s="205"/>
      <c r="AT608" s="206" t="s">
        <v>136</v>
      </c>
      <c r="AU608" s="206" t="s">
        <v>83</v>
      </c>
      <c r="AV608" s="12" t="s">
        <v>85</v>
      </c>
      <c r="AW608" s="12" t="s">
        <v>31</v>
      </c>
      <c r="AX608" s="12" t="s">
        <v>75</v>
      </c>
      <c r="AY608" s="206" t="s">
        <v>126</v>
      </c>
    </row>
    <row r="609" spans="1:65" s="12" customFormat="1" ht="11.25">
      <c r="B609" s="196"/>
      <c r="C609" s="197"/>
      <c r="D609" s="191" t="s">
        <v>136</v>
      </c>
      <c r="E609" s="198" t="s">
        <v>1</v>
      </c>
      <c r="F609" s="199" t="s">
        <v>224</v>
      </c>
      <c r="G609" s="197"/>
      <c r="H609" s="200">
        <v>18</v>
      </c>
      <c r="I609" s="201"/>
      <c r="J609" s="197"/>
      <c r="K609" s="197"/>
      <c r="L609" s="202"/>
      <c r="M609" s="203"/>
      <c r="N609" s="204"/>
      <c r="O609" s="204"/>
      <c r="P609" s="204"/>
      <c r="Q609" s="204"/>
      <c r="R609" s="204"/>
      <c r="S609" s="204"/>
      <c r="T609" s="205"/>
      <c r="AT609" s="206" t="s">
        <v>136</v>
      </c>
      <c r="AU609" s="206" t="s">
        <v>83</v>
      </c>
      <c r="AV609" s="12" t="s">
        <v>85</v>
      </c>
      <c r="AW609" s="12" t="s">
        <v>31</v>
      </c>
      <c r="AX609" s="12" t="s">
        <v>75</v>
      </c>
      <c r="AY609" s="206" t="s">
        <v>126</v>
      </c>
    </row>
    <row r="610" spans="1:65" s="13" customFormat="1" ht="11.25">
      <c r="B610" s="207"/>
      <c r="C610" s="208"/>
      <c r="D610" s="191" t="s">
        <v>136</v>
      </c>
      <c r="E610" s="209" t="s">
        <v>1</v>
      </c>
      <c r="F610" s="210" t="s">
        <v>138</v>
      </c>
      <c r="G610" s="208"/>
      <c r="H610" s="211">
        <v>88</v>
      </c>
      <c r="I610" s="212"/>
      <c r="J610" s="208"/>
      <c r="K610" s="208"/>
      <c r="L610" s="213"/>
      <c r="M610" s="214"/>
      <c r="N610" s="215"/>
      <c r="O610" s="215"/>
      <c r="P610" s="215"/>
      <c r="Q610" s="215"/>
      <c r="R610" s="215"/>
      <c r="S610" s="215"/>
      <c r="T610" s="216"/>
      <c r="AT610" s="217" t="s">
        <v>136</v>
      </c>
      <c r="AU610" s="217" t="s">
        <v>83</v>
      </c>
      <c r="AV610" s="13" t="s">
        <v>133</v>
      </c>
      <c r="AW610" s="13" t="s">
        <v>31</v>
      </c>
      <c r="AX610" s="13" t="s">
        <v>83</v>
      </c>
      <c r="AY610" s="217" t="s">
        <v>126</v>
      </c>
    </row>
    <row r="611" spans="1:65" s="2" customFormat="1" ht="24.2" customHeight="1">
      <c r="A611" s="33"/>
      <c r="B611" s="34"/>
      <c r="C611" s="228" t="s">
        <v>606</v>
      </c>
      <c r="D611" s="228" t="s">
        <v>433</v>
      </c>
      <c r="E611" s="229" t="s">
        <v>607</v>
      </c>
      <c r="F611" s="230" t="s">
        <v>608</v>
      </c>
      <c r="G611" s="231" t="s">
        <v>588</v>
      </c>
      <c r="H611" s="232">
        <v>2</v>
      </c>
      <c r="I611" s="233"/>
      <c r="J611" s="234">
        <f>ROUND(I611*H611,2)</f>
        <v>0</v>
      </c>
      <c r="K611" s="230" t="s">
        <v>131</v>
      </c>
      <c r="L611" s="38"/>
      <c r="M611" s="235" t="s">
        <v>1</v>
      </c>
      <c r="N611" s="236" t="s">
        <v>40</v>
      </c>
      <c r="O611" s="70"/>
      <c r="P611" s="187">
        <f>O611*H611</f>
        <v>0</v>
      </c>
      <c r="Q611" s="187">
        <v>0</v>
      </c>
      <c r="R611" s="187">
        <f>Q611*H611</f>
        <v>0</v>
      </c>
      <c r="S611" s="187">
        <v>0</v>
      </c>
      <c r="T611" s="188">
        <f>S611*H611</f>
        <v>0</v>
      </c>
      <c r="U611" s="33"/>
      <c r="V611" s="33"/>
      <c r="W611" s="33"/>
      <c r="X611" s="33"/>
      <c r="Y611" s="33"/>
      <c r="Z611" s="33"/>
      <c r="AA611" s="33"/>
      <c r="AB611" s="33"/>
      <c r="AC611" s="33"/>
      <c r="AD611" s="33"/>
      <c r="AE611" s="33"/>
      <c r="AR611" s="189" t="s">
        <v>133</v>
      </c>
      <c r="AT611" s="189" t="s">
        <v>433</v>
      </c>
      <c r="AU611" s="189" t="s">
        <v>83</v>
      </c>
      <c r="AY611" s="16" t="s">
        <v>126</v>
      </c>
      <c r="BE611" s="190">
        <f>IF(N611="základní",J611,0)</f>
        <v>0</v>
      </c>
      <c r="BF611" s="190">
        <f>IF(N611="snížená",J611,0)</f>
        <v>0</v>
      </c>
      <c r="BG611" s="190">
        <f>IF(N611="zákl. přenesená",J611,0)</f>
        <v>0</v>
      </c>
      <c r="BH611" s="190">
        <f>IF(N611="sníž. přenesená",J611,0)</f>
        <v>0</v>
      </c>
      <c r="BI611" s="190">
        <f>IF(N611="nulová",J611,0)</f>
        <v>0</v>
      </c>
      <c r="BJ611" s="16" t="s">
        <v>83</v>
      </c>
      <c r="BK611" s="190">
        <f>ROUND(I611*H611,2)</f>
        <v>0</v>
      </c>
      <c r="BL611" s="16" t="s">
        <v>133</v>
      </c>
      <c r="BM611" s="189" t="s">
        <v>609</v>
      </c>
    </row>
    <row r="612" spans="1:65" s="2" customFormat="1" ht="58.5">
      <c r="A612" s="33"/>
      <c r="B612" s="34"/>
      <c r="C612" s="35"/>
      <c r="D612" s="191" t="s">
        <v>135</v>
      </c>
      <c r="E612" s="35"/>
      <c r="F612" s="192" t="s">
        <v>610</v>
      </c>
      <c r="G612" s="35"/>
      <c r="H612" s="35"/>
      <c r="I612" s="193"/>
      <c r="J612" s="35"/>
      <c r="K612" s="35"/>
      <c r="L612" s="38"/>
      <c r="M612" s="194"/>
      <c r="N612" s="195"/>
      <c r="O612" s="70"/>
      <c r="P612" s="70"/>
      <c r="Q612" s="70"/>
      <c r="R612" s="70"/>
      <c r="S612" s="70"/>
      <c r="T612" s="71"/>
      <c r="U612" s="33"/>
      <c r="V612" s="33"/>
      <c r="W612" s="33"/>
      <c r="X612" s="33"/>
      <c r="Y612" s="33"/>
      <c r="Z612" s="33"/>
      <c r="AA612" s="33"/>
      <c r="AB612" s="33"/>
      <c r="AC612" s="33"/>
      <c r="AD612" s="33"/>
      <c r="AE612" s="33"/>
      <c r="AT612" s="16" t="s">
        <v>135</v>
      </c>
      <c r="AU612" s="16" t="s">
        <v>83</v>
      </c>
    </row>
    <row r="613" spans="1:65" s="12" customFormat="1" ht="11.25">
      <c r="B613" s="196"/>
      <c r="C613" s="197"/>
      <c r="D613" s="191" t="s">
        <v>136</v>
      </c>
      <c r="E613" s="198" t="s">
        <v>1</v>
      </c>
      <c r="F613" s="199" t="s">
        <v>611</v>
      </c>
      <c r="G613" s="197"/>
      <c r="H613" s="200">
        <v>1.6</v>
      </c>
      <c r="I613" s="201"/>
      <c r="J613" s="197"/>
      <c r="K613" s="197"/>
      <c r="L613" s="202"/>
      <c r="M613" s="203"/>
      <c r="N613" s="204"/>
      <c r="O613" s="204"/>
      <c r="P613" s="204"/>
      <c r="Q613" s="204"/>
      <c r="R613" s="204"/>
      <c r="S613" s="204"/>
      <c r="T613" s="205"/>
      <c r="AT613" s="206" t="s">
        <v>136</v>
      </c>
      <c r="AU613" s="206" t="s">
        <v>83</v>
      </c>
      <c r="AV613" s="12" t="s">
        <v>85</v>
      </c>
      <c r="AW613" s="12" t="s">
        <v>31</v>
      </c>
      <c r="AX613" s="12" t="s">
        <v>75</v>
      </c>
      <c r="AY613" s="206" t="s">
        <v>126</v>
      </c>
    </row>
    <row r="614" spans="1:65" s="12" customFormat="1" ht="11.25">
      <c r="B614" s="196"/>
      <c r="C614" s="197"/>
      <c r="D614" s="191" t="s">
        <v>136</v>
      </c>
      <c r="E614" s="198" t="s">
        <v>1</v>
      </c>
      <c r="F614" s="199" t="s">
        <v>612</v>
      </c>
      <c r="G614" s="197"/>
      <c r="H614" s="200">
        <v>0.4</v>
      </c>
      <c r="I614" s="201"/>
      <c r="J614" s="197"/>
      <c r="K614" s="197"/>
      <c r="L614" s="202"/>
      <c r="M614" s="203"/>
      <c r="N614" s="204"/>
      <c r="O614" s="204"/>
      <c r="P614" s="204"/>
      <c r="Q614" s="204"/>
      <c r="R614" s="204"/>
      <c r="S614" s="204"/>
      <c r="T614" s="205"/>
      <c r="AT614" s="206" t="s">
        <v>136</v>
      </c>
      <c r="AU614" s="206" t="s">
        <v>83</v>
      </c>
      <c r="AV614" s="12" t="s">
        <v>85</v>
      </c>
      <c r="AW614" s="12" t="s">
        <v>31</v>
      </c>
      <c r="AX614" s="12" t="s">
        <v>75</v>
      </c>
      <c r="AY614" s="206" t="s">
        <v>126</v>
      </c>
    </row>
    <row r="615" spans="1:65" s="13" customFormat="1" ht="11.25">
      <c r="B615" s="207"/>
      <c r="C615" s="208"/>
      <c r="D615" s="191" t="s">
        <v>136</v>
      </c>
      <c r="E615" s="209" t="s">
        <v>1</v>
      </c>
      <c r="F615" s="210" t="s">
        <v>138</v>
      </c>
      <c r="G615" s="208"/>
      <c r="H615" s="211">
        <v>2</v>
      </c>
      <c r="I615" s="212"/>
      <c r="J615" s="208"/>
      <c r="K615" s="208"/>
      <c r="L615" s="213"/>
      <c r="M615" s="214"/>
      <c r="N615" s="215"/>
      <c r="O615" s="215"/>
      <c r="P615" s="215"/>
      <c r="Q615" s="215"/>
      <c r="R615" s="215"/>
      <c r="S615" s="215"/>
      <c r="T615" s="216"/>
      <c r="AT615" s="217" t="s">
        <v>136</v>
      </c>
      <c r="AU615" s="217" t="s">
        <v>83</v>
      </c>
      <c r="AV615" s="13" t="s">
        <v>133</v>
      </c>
      <c r="AW615" s="13" t="s">
        <v>31</v>
      </c>
      <c r="AX615" s="13" t="s">
        <v>83</v>
      </c>
      <c r="AY615" s="217" t="s">
        <v>126</v>
      </c>
    </row>
    <row r="616" spans="1:65" s="2" customFormat="1" ht="33" customHeight="1">
      <c r="A616" s="33"/>
      <c r="B616" s="34"/>
      <c r="C616" s="228" t="s">
        <v>613</v>
      </c>
      <c r="D616" s="228" t="s">
        <v>433</v>
      </c>
      <c r="E616" s="229" t="s">
        <v>614</v>
      </c>
      <c r="F616" s="230" t="s">
        <v>615</v>
      </c>
      <c r="G616" s="231" t="s">
        <v>588</v>
      </c>
      <c r="H616" s="232">
        <v>22</v>
      </c>
      <c r="I616" s="233"/>
      <c r="J616" s="234">
        <f>ROUND(I616*H616,2)</f>
        <v>0</v>
      </c>
      <c r="K616" s="230" t="s">
        <v>131</v>
      </c>
      <c r="L616" s="38"/>
      <c r="M616" s="235" t="s">
        <v>1</v>
      </c>
      <c r="N616" s="236" t="s">
        <v>40</v>
      </c>
      <c r="O616" s="70"/>
      <c r="P616" s="187">
        <f>O616*H616</f>
        <v>0</v>
      </c>
      <c r="Q616" s="187">
        <v>0</v>
      </c>
      <c r="R616" s="187">
        <f>Q616*H616</f>
        <v>0</v>
      </c>
      <c r="S616" s="187">
        <v>0</v>
      </c>
      <c r="T616" s="188">
        <f>S616*H616</f>
        <v>0</v>
      </c>
      <c r="U616" s="33"/>
      <c r="V616" s="33"/>
      <c r="W616" s="33"/>
      <c r="X616" s="33"/>
      <c r="Y616" s="33"/>
      <c r="Z616" s="33"/>
      <c r="AA616" s="33"/>
      <c r="AB616" s="33"/>
      <c r="AC616" s="33"/>
      <c r="AD616" s="33"/>
      <c r="AE616" s="33"/>
      <c r="AR616" s="189" t="s">
        <v>133</v>
      </c>
      <c r="AT616" s="189" t="s">
        <v>433</v>
      </c>
      <c r="AU616" s="189" t="s">
        <v>83</v>
      </c>
      <c r="AY616" s="16" t="s">
        <v>126</v>
      </c>
      <c r="BE616" s="190">
        <f>IF(N616="základní",J616,0)</f>
        <v>0</v>
      </c>
      <c r="BF616" s="190">
        <f>IF(N616="snížená",J616,0)</f>
        <v>0</v>
      </c>
      <c r="BG616" s="190">
        <f>IF(N616="zákl. přenesená",J616,0)</f>
        <v>0</v>
      </c>
      <c r="BH616" s="190">
        <f>IF(N616="sníž. přenesená",J616,0)</f>
        <v>0</v>
      </c>
      <c r="BI616" s="190">
        <f>IF(N616="nulová",J616,0)</f>
        <v>0</v>
      </c>
      <c r="BJ616" s="16" t="s">
        <v>83</v>
      </c>
      <c r="BK616" s="190">
        <f>ROUND(I616*H616,2)</f>
        <v>0</v>
      </c>
      <c r="BL616" s="16" t="s">
        <v>133</v>
      </c>
      <c r="BM616" s="189" t="s">
        <v>616</v>
      </c>
    </row>
    <row r="617" spans="1:65" s="2" customFormat="1" ht="58.5">
      <c r="A617" s="33"/>
      <c r="B617" s="34"/>
      <c r="C617" s="35"/>
      <c r="D617" s="191" t="s">
        <v>135</v>
      </c>
      <c r="E617" s="35"/>
      <c r="F617" s="192" t="s">
        <v>617</v>
      </c>
      <c r="G617" s="35"/>
      <c r="H617" s="35"/>
      <c r="I617" s="193"/>
      <c r="J617" s="35"/>
      <c r="K617" s="35"/>
      <c r="L617" s="38"/>
      <c r="M617" s="194"/>
      <c r="N617" s="195"/>
      <c r="O617" s="70"/>
      <c r="P617" s="70"/>
      <c r="Q617" s="70"/>
      <c r="R617" s="70"/>
      <c r="S617" s="70"/>
      <c r="T617" s="71"/>
      <c r="U617" s="33"/>
      <c r="V617" s="33"/>
      <c r="W617" s="33"/>
      <c r="X617" s="33"/>
      <c r="Y617" s="33"/>
      <c r="Z617" s="33"/>
      <c r="AA617" s="33"/>
      <c r="AB617" s="33"/>
      <c r="AC617" s="33"/>
      <c r="AD617" s="33"/>
      <c r="AE617" s="33"/>
      <c r="AT617" s="16" t="s">
        <v>135</v>
      </c>
      <c r="AU617" s="16" t="s">
        <v>83</v>
      </c>
    </row>
    <row r="618" spans="1:65" s="12" customFormat="1" ht="11.25">
      <c r="B618" s="196"/>
      <c r="C618" s="197"/>
      <c r="D618" s="191" t="s">
        <v>136</v>
      </c>
      <c r="E618" s="198" t="s">
        <v>1</v>
      </c>
      <c r="F618" s="199" t="s">
        <v>618</v>
      </c>
      <c r="G618" s="197"/>
      <c r="H618" s="200">
        <v>22</v>
      </c>
      <c r="I618" s="201"/>
      <c r="J618" s="197"/>
      <c r="K618" s="197"/>
      <c r="L618" s="202"/>
      <c r="M618" s="203"/>
      <c r="N618" s="204"/>
      <c r="O618" s="204"/>
      <c r="P618" s="204"/>
      <c r="Q618" s="204"/>
      <c r="R618" s="204"/>
      <c r="S618" s="204"/>
      <c r="T618" s="205"/>
      <c r="AT618" s="206" t="s">
        <v>136</v>
      </c>
      <c r="AU618" s="206" t="s">
        <v>83</v>
      </c>
      <c r="AV618" s="12" t="s">
        <v>85</v>
      </c>
      <c r="AW618" s="12" t="s">
        <v>31</v>
      </c>
      <c r="AX618" s="12" t="s">
        <v>75</v>
      </c>
      <c r="AY618" s="206" t="s">
        <v>126</v>
      </c>
    </row>
    <row r="619" spans="1:65" s="13" customFormat="1" ht="11.25">
      <c r="B619" s="207"/>
      <c r="C619" s="208"/>
      <c r="D619" s="191" t="s">
        <v>136</v>
      </c>
      <c r="E619" s="209" t="s">
        <v>1</v>
      </c>
      <c r="F619" s="210" t="s">
        <v>138</v>
      </c>
      <c r="G619" s="208"/>
      <c r="H619" s="211">
        <v>22</v>
      </c>
      <c r="I619" s="212"/>
      <c r="J619" s="208"/>
      <c r="K619" s="208"/>
      <c r="L619" s="213"/>
      <c r="M619" s="214"/>
      <c r="N619" s="215"/>
      <c r="O619" s="215"/>
      <c r="P619" s="215"/>
      <c r="Q619" s="215"/>
      <c r="R619" s="215"/>
      <c r="S619" s="215"/>
      <c r="T619" s="216"/>
      <c r="AT619" s="217" t="s">
        <v>136</v>
      </c>
      <c r="AU619" s="217" t="s">
        <v>83</v>
      </c>
      <c r="AV619" s="13" t="s">
        <v>133</v>
      </c>
      <c r="AW619" s="13" t="s">
        <v>31</v>
      </c>
      <c r="AX619" s="13" t="s">
        <v>83</v>
      </c>
      <c r="AY619" s="217" t="s">
        <v>126</v>
      </c>
    </row>
    <row r="620" spans="1:65" s="2" customFormat="1" ht="37.9" customHeight="1">
      <c r="A620" s="33"/>
      <c r="B620" s="34"/>
      <c r="C620" s="228" t="s">
        <v>619</v>
      </c>
      <c r="D620" s="228" t="s">
        <v>433</v>
      </c>
      <c r="E620" s="229" t="s">
        <v>620</v>
      </c>
      <c r="F620" s="230" t="s">
        <v>621</v>
      </c>
      <c r="G620" s="231" t="s">
        <v>130</v>
      </c>
      <c r="H620" s="232">
        <v>7920</v>
      </c>
      <c r="I620" s="233"/>
      <c r="J620" s="234">
        <f>ROUND(I620*H620,2)</f>
        <v>0</v>
      </c>
      <c r="K620" s="230" t="s">
        <v>131</v>
      </c>
      <c r="L620" s="38"/>
      <c r="M620" s="235" t="s">
        <v>1</v>
      </c>
      <c r="N620" s="236" t="s">
        <v>40</v>
      </c>
      <c r="O620" s="70"/>
      <c r="P620" s="187">
        <f>O620*H620</f>
        <v>0</v>
      </c>
      <c r="Q620" s="187">
        <v>0</v>
      </c>
      <c r="R620" s="187">
        <f>Q620*H620</f>
        <v>0</v>
      </c>
      <c r="S620" s="187">
        <v>0</v>
      </c>
      <c r="T620" s="188">
        <f>S620*H620</f>
        <v>0</v>
      </c>
      <c r="U620" s="33"/>
      <c r="V620" s="33"/>
      <c r="W620" s="33"/>
      <c r="X620" s="33"/>
      <c r="Y620" s="33"/>
      <c r="Z620" s="33"/>
      <c r="AA620" s="33"/>
      <c r="AB620" s="33"/>
      <c r="AC620" s="33"/>
      <c r="AD620" s="33"/>
      <c r="AE620" s="33"/>
      <c r="AR620" s="189" t="s">
        <v>133</v>
      </c>
      <c r="AT620" s="189" t="s">
        <v>433</v>
      </c>
      <c r="AU620" s="189" t="s">
        <v>83</v>
      </c>
      <c r="AY620" s="16" t="s">
        <v>126</v>
      </c>
      <c r="BE620" s="190">
        <f>IF(N620="základní",J620,0)</f>
        <v>0</v>
      </c>
      <c r="BF620" s="190">
        <f>IF(N620="snížená",J620,0)</f>
        <v>0</v>
      </c>
      <c r="BG620" s="190">
        <f>IF(N620="zákl. přenesená",J620,0)</f>
        <v>0</v>
      </c>
      <c r="BH620" s="190">
        <f>IF(N620="sníž. přenesená",J620,0)</f>
        <v>0</v>
      </c>
      <c r="BI620" s="190">
        <f>IF(N620="nulová",J620,0)</f>
        <v>0</v>
      </c>
      <c r="BJ620" s="16" t="s">
        <v>83</v>
      </c>
      <c r="BK620" s="190">
        <f>ROUND(I620*H620,2)</f>
        <v>0</v>
      </c>
      <c r="BL620" s="16" t="s">
        <v>133</v>
      </c>
      <c r="BM620" s="189" t="s">
        <v>622</v>
      </c>
    </row>
    <row r="621" spans="1:65" s="2" customFormat="1" ht="58.5">
      <c r="A621" s="33"/>
      <c r="B621" s="34"/>
      <c r="C621" s="35"/>
      <c r="D621" s="191" t="s">
        <v>135</v>
      </c>
      <c r="E621" s="35"/>
      <c r="F621" s="192" t="s">
        <v>623</v>
      </c>
      <c r="G621" s="35"/>
      <c r="H621" s="35"/>
      <c r="I621" s="193"/>
      <c r="J621" s="35"/>
      <c r="K621" s="35"/>
      <c r="L621" s="38"/>
      <c r="M621" s="194"/>
      <c r="N621" s="195"/>
      <c r="O621" s="70"/>
      <c r="P621" s="70"/>
      <c r="Q621" s="70"/>
      <c r="R621" s="70"/>
      <c r="S621" s="70"/>
      <c r="T621" s="71"/>
      <c r="U621" s="33"/>
      <c r="V621" s="33"/>
      <c r="W621" s="33"/>
      <c r="X621" s="33"/>
      <c r="Y621" s="33"/>
      <c r="Z621" s="33"/>
      <c r="AA621" s="33"/>
      <c r="AB621" s="33"/>
      <c r="AC621" s="33"/>
      <c r="AD621" s="33"/>
      <c r="AE621" s="33"/>
      <c r="AT621" s="16" t="s">
        <v>135</v>
      </c>
      <c r="AU621" s="16" t="s">
        <v>83</v>
      </c>
    </row>
    <row r="622" spans="1:65" s="12" customFormat="1" ht="11.25">
      <c r="B622" s="196"/>
      <c r="C622" s="197"/>
      <c r="D622" s="191" t="s">
        <v>136</v>
      </c>
      <c r="E622" s="198" t="s">
        <v>1</v>
      </c>
      <c r="F622" s="199" t="s">
        <v>137</v>
      </c>
      <c r="G622" s="197"/>
      <c r="H622" s="200">
        <v>7920</v>
      </c>
      <c r="I622" s="201"/>
      <c r="J622" s="197"/>
      <c r="K622" s="197"/>
      <c r="L622" s="202"/>
      <c r="M622" s="203"/>
      <c r="N622" s="204"/>
      <c r="O622" s="204"/>
      <c r="P622" s="204"/>
      <c r="Q622" s="204"/>
      <c r="R622" s="204"/>
      <c r="S622" s="204"/>
      <c r="T622" s="205"/>
      <c r="AT622" s="206" t="s">
        <v>136</v>
      </c>
      <c r="AU622" s="206" t="s">
        <v>83</v>
      </c>
      <c r="AV622" s="12" t="s">
        <v>85</v>
      </c>
      <c r="AW622" s="12" t="s">
        <v>31</v>
      </c>
      <c r="AX622" s="12" t="s">
        <v>75</v>
      </c>
      <c r="AY622" s="206" t="s">
        <v>126</v>
      </c>
    </row>
    <row r="623" spans="1:65" s="13" customFormat="1" ht="11.25">
      <c r="B623" s="207"/>
      <c r="C623" s="208"/>
      <c r="D623" s="191" t="s">
        <v>136</v>
      </c>
      <c r="E623" s="209" t="s">
        <v>1</v>
      </c>
      <c r="F623" s="210" t="s">
        <v>138</v>
      </c>
      <c r="G623" s="208"/>
      <c r="H623" s="211">
        <v>7920</v>
      </c>
      <c r="I623" s="212"/>
      <c r="J623" s="208"/>
      <c r="K623" s="208"/>
      <c r="L623" s="213"/>
      <c r="M623" s="214"/>
      <c r="N623" s="215"/>
      <c r="O623" s="215"/>
      <c r="P623" s="215"/>
      <c r="Q623" s="215"/>
      <c r="R623" s="215"/>
      <c r="S623" s="215"/>
      <c r="T623" s="216"/>
      <c r="AT623" s="217" t="s">
        <v>136</v>
      </c>
      <c r="AU623" s="217" t="s">
        <v>83</v>
      </c>
      <c r="AV623" s="13" t="s">
        <v>133</v>
      </c>
      <c r="AW623" s="13" t="s">
        <v>31</v>
      </c>
      <c r="AX623" s="13" t="s">
        <v>83</v>
      </c>
      <c r="AY623" s="217" t="s">
        <v>126</v>
      </c>
    </row>
    <row r="624" spans="1:65" s="2" customFormat="1" ht="37.9" customHeight="1">
      <c r="A624" s="33"/>
      <c r="B624" s="34"/>
      <c r="C624" s="228" t="s">
        <v>624</v>
      </c>
      <c r="D624" s="228" t="s">
        <v>433</v>
      </c>
      <c r="E624" s="229" t="s">
        <v>625</v>
      </c>
      <c r="F624" s="230" t="s">
        <v>626</v>
      </c>
      <c r="G624" s="231" t="s">
        <v>130</v>
      </c>
      <c r="H624" s="232">
        <v>400</v>
      </c>
      <c r="I624" s="233"/>
      <c r="J624" s="234">
        <f>ROUND(I624*H624,2)</f>
        <v>0</v>
      </c>
      <c r="K624" s="230" t="s">
        <v>131</v>
      </c>
      <c r="L624" s="38"/>
      <c r="M624" s="235" t="s">
        <v>1</v>
      </c>
      <c r="N624" s="236" t="s">
        <v>40</v>
      </c>
      <c r="O624" s="70"/>
      <c r="P624" s="187">
        <f>O624*H624</f>
        <v>0</v>
      </c>
      <c r="Q624" s="187">
        <v>0</v>
      </c>
      <c r="R624" s="187">
        <f>Q624*H624</f>
        <v>0</v>
      </c>
      <c r="S624" s="187">
        <v>0</v>
      </c>
      <c r="T624" s="188">
        <f>S624*H624</f>
        <v>0</v>
      </c>
      <c r="U624" s="33"/>
      <c r="V624" s="33"/>
      <c r="W624" s="33"/>
      <c r="X624" s="33"/>
      <c r="Y624" s="33"/>
      <c r="Z624" s="33"/>
      <c r="AA624" s="33"/>
      <c r="AB624" s="33"/>
      <c r="AC624" s="33"/>
      <c r="AD624" s="33"/>
      <c r="AE624" s="33"/>
      <c r="AR624" s="189" t="s">
        <v>133</v>
      </c>
      <c r="AT624" s="189" t="s">
        <v>433</v>
      </c>
      <c r="AU624" s="189" t="s">
        <v>83</v>
      </c>
      <c r="AY624" s="16" t="s">
        <v>126</v>
      </c>
      <c r="BE624" s="190">
        <f>IF(N624="základní",J624,0)</f>
        <v>0</v>
      </c>
      <c r="BF624" s="190">
        <f>IF(N624="snížená",J624,0)</f>
        <v>0</v>
      </c>
      <c r="BG624" s="190">
        <f>IF(N624="zákl. přenesená",J624,0)</f>
        <v>0</v>
      </c>
      <c r="BH624" s="190">
        <f>IF(N624="sníž. přenesená",J624,0)</f>
        <v>0</v>
      </c>
      <c r="BI624" s="190">
        <f>IF(N624="nulová",J624,0)</f>
        <v>0</v>
      </c>
      <c r="BJ624" s="16" t="s">
        <v>83</v>
      </c>
      <c r="BK624" s="190">
        <f>ROUND(I624*H624,2)</f>
        <v>0</v>
      </c>
      <c r="BL624" s="16" t="s">
        <v>133</v>
      </c>
      <c r="BM624" s="189" t="s">
        <v>627</v>
      </c>
    </row>
    <row r="625" spans="1:65" s="2" customFormat="1" ht="58.5">
      <c r="A625" s="33"/>
      <c r="B625" s="34"/>
      <c r="C625" s="35"/>
      <c r="D625" s="191" t="s">
        <v>135</v>
      </c>
      <c r="E625" s="35"/>
      <c r="F625" s="192" t="s">
        <v>628</v>
      </c>
      <c r="G625" s="35"/>
      <c r="H625" s="35"/>
      <c r="I625" s="193"/>
      <c r="J625" s="35"/>
      <c r="K625" s="35"/>
      <c r="L625" s="38"/>
      <c r="M625" s="194"/>
      <c r="N625" s="195"/>
      <c r="O625" s="70"/>
      <c r="P625" s="70"/>
      <c r="Q625" s="70"/>
      <c r="R625" s="70"/>
      <c r="S625" s="70"/>
      <c r="T625" s="71"/>
      <c r="U625" s="33"/>
      <c r="V625" s="33"/>
      <c r="W625" s="33"/>
      <c r="X625" s="33"/>
      <c r="Y625" s="33"/>
      <c r="Z625" s="33"/>
      <c r="AA625" s="33"/>
      <c r="AB625" s="33"/>
      <c r="AC625" s="33"/>
      <c r="AD625" s="33"/>
      <c r="AE625" s="33"/>
      <c r="AT625" s="16" t="s">
        <v>135</v>
      </c>
      <c r="AU625" s="16" t="s">
        <v>83</v>
      </c>
    </row>
    <row r="626" spans="1:65" s="12" customFormat="1" ht="11.25">
      <c r="B626" s="196"/>
      <c r="C626" s="197"/>
      <c r="D626" s="191" t="s">
        <v>136</v>
      </c>
      <c r="E626" s="198" t="s">
        <v>1</v>
      </c>
      <c r="F626" s="199" t="s">
        <v>629</v>
      </c>
      <c r="G626" s="197"/>
      <c r="H626" s="200">
        <v>400</v>
      </c>
      <c r="I626" s="201"/>
      <c r="J626" s="197"/>
      <c r="K626" s="197"/>
      <c r="L626" s="202"/>
      <c r="M626" s="203"/>
      <c r="N626" s="204"/>
      <c r="O626" s="204"/>
      <c r="P626" s="204"/>
      <c r="Q626" s="204"/>
      <c r="R626" s="204"/>
      <c r="S626" s="204"/>
      <c r="T626" s="205"/>
      <c r="AT626" s="206" t="s">
        <v>136</v>
      </c>
      <c r="AU626" s="206" t="s">
        <v>83</v>
      </c>
      <c r="AV626" s="12" t="s">
        <v>85</v>
      </c>
      <c r="AW626" s="12" t="s">
        <v>31</v>
      </c>
      <c r="AX626" s="12" t="s">
        <v>75</v>
      </c>
      <c r="AY626" s="206" t="s">
        <v>126</v>
      </c>
    </row>
    <row r="627" spans="1:65" s="13" customFormat="1" ht="11.25">
      <c r="B627" s="207"/>
      <c r="C627" s="208"/>
      <c r="D627" s="191" t="s">
        <v>136</v>
      </c>
      <c r="E627" s="209" t="s">
        <v>1</v>
      </c>
      <c r="F627" s="210" t="s">
        <v>138</v>
      </c>
      <c r="G627" s="208"/>
      <c r="H627" s="211">
        <v>400</v>
      </c>
      <c r="I627" s="212"/>
      <c r="J627" s="208"/>
      <c r="K627" s="208"/>
      <c r="L627" s="213"/>
      <c r="M627" s="214"/>
      <c r="N627" s="215"/>
      <c r="O627" s="215"/>
      <c r="P627" s="215"/>
      <c r="Q627" s="215"/>
      <c r="R627" s="215"/>
      <c r="S627" s="215"/>
      <c r="T627" s="216"/>
      <c r="AT627" s="217" t="s">
        <v>136</v>
      </c>
      <c r="AU627" s="217" t="s">
        <v>83</v>
      </c>
      <c r="AV627" s="13" t="s">
        <v>133</v>
      </c>
      <c r="AW627" s="13" t="s">
        <v>31</v>
      </c>
      <c r="AX627" s="13" t="s">
        <v>83</v>
      </c>
      <c r="AY627" s="217" t="s">
        <v>126</v>
      </c>
    </row>
    <row r="628" spans="1:65" s="2" customFormat="1" ht="37.9" customHeight="1">
      <c r="A628" s="33"/>
      <c r="B628" s="34"/>
      <c r="C628" s="228" t="s">
        <v>630</v>
      </c>
      <c r="D628" s="228" t="s">
        <v>433</v>
      </c>
      <c r="E628" s="229" t="s">
        <v>631</v>
      </c>
      <c r="F628" s="230" t="s">
        <v>632</v>
      </c>
      <c r="G628" s="231" t="s">
        <v>130</v>
      </c>
      <c r="H628" s="232">
        <v>7920</v>
      </c>
      <c r="I628" s="233"/>
      <c r="J628" s="234">
        <f>ROUND(I628*H628,2)</f>
        <v>0</v>
      </c>
      <c r="K628" s="230" t="s">
        <v>131</v>
      </c>
      <c r="L628" s="38"/>
      <c r="M628" s="235" t="s">
        <v>1</v>
      </c>
      <c r="N628" s="236" t="s">
        <v>40</v>
      </c>
      <c r="O628" s="70"/>
      <c r="P628" s="187">
        <f>O628*H628</f>
        <v>0</v>
      </c>
      <c r="Q628" s="187">
        <v>0</v>
      </c>
      <c r="R628" s="187">
        <f>Q628*H628</f>
        <v>0</v>
      </c>
      <c r="S628" s="187">
        <v>0</v>
      </c>
      <c r="T628" s="188">
        <f>S628*H628</f>
        <v>0</v>
      </c>
      <c r="U628" s="33"/>
      <c r="V628" s="33"/>
      <c r="W628" s="33"/>
      <c r="X628" s="33"/>
      <c r="Y628" s="33"/>
      <c r="Z628" s="33"/>
      <c r="AA628" s="33"/>
      <c r="AB628" s="33"/>
      <c r="AC628" s="33"/>
      <c r="AD628" s="33"/>
      <c r="AE628" s="33"/>
      <c r="AR628" s="189" t="s">
        <v>133</v>
      </c>
      <c r="AT628" s="189" t="s">
        <v>433</v>
      </c>
      <c r="AU628" s="189" t="s">
        <v>83</v>
      </c>
      <c r="AY628" s="16" t="s">
        <v>126</v>
      </c>
      <c r="BE628" s="190">
        <f>IF(N628="základní",J628,0)</f>
        <v>0</v>
      </c>
      <c r="BF628" s="190">
        <f>IF(N628="snížená",J628,0)</f>
        <v>0</v>
      </c>
      <c r="BG628" s="190">
        <f>IF(N628="zákl. přenesená",J628,0)</f>
        <v>0</v>
      </c>
      <c r="BH628" s="190">
        <f>IF(N628="sníž. přenesená",J628,0)</f>
        <v>0</v>
      </c>
      <c r="BI628" s="190">
        <f>IF(N628="nulová",J628,0)</f>
        <v>0</v>
      </c>
      <c r="BJ628" s="16" t="s">
        <v>83</v>
      </c>
      <c r="BK628" s="190">
        <f>ROUND(I628*H628,2)</f>
        <v>0</v>
      </c>
      <c r="BL628" s="16" t="s">
        <v>133</v>
      </c>
      <c r="BM628" s="189" t="s">
        <v>633</v>
      </c>
    </row>
    <row r="629" spans="1:65" s="2" customFormat="1" ht="58.5">
      <c r="A629" s="33"/>
      <c r="B629" s="34"/>
      <c r="C629" s="35"/>
      <c r="D629" s="191" t="s">
        <v>135</v>
      </c>
      <c r="E629" s="35"/>
      <c r="F629" s="192" t="s">
        <v>634</v>
      </c>
      <c r="G629" s="35"/>
      <c r="H629" s="35"/>
      <c r="I629" s="193"/>
      <c r="J629" s="35"/>
      <c r="K629" s="35"/>
      <c r="L629" s="38"/>
      <c r="M629" s="194"/>
      <c r="N629" s="195"/>
      <c r="O629" s="70"/>
      <c r="P629" s="70"/>
      <c r="Q629" s="70"/>
      <c r="R629" s="70"/>
      <c r="S629" s="70"/>
      <c r="T629" s="71"/>
      <c r="U629" s="33"/>
      <c r="V629" s="33"/>
      <c r="W629" s="33"/>
      <c r="X629" s="33"/>
      <c r="Y629" s="33"/>
      <c r="Z629" s="33"/>
      <c r="AA629" s="33"/>
      <c r="AB629" s="33"/>
      <c r="AC629" s="33"/>
      <c r="AD629" s="33"/>
      <c r="AE629" s="33"/>
      <c r="AT629" s="16" t="s">
        <v>135</v>
      </c>
      <c r="AU629" s="16" t="s">
        <v>83</v>
      </c>
    </row>
    <row r="630" spans="1:65" s="12" customFormat="1" ht="11.25">
      <c r="B630" s="196"/>
      <c r="C630" s="197"/>
      <c r="D630" s="191" t="s">
        <v>136</v>
      </c>
      <c r="E630" s="198" t="s">
        <v>1</v>
      </c>
      <c r="F630" s="199" t="s">
        <v>137</v>
      </c>
      <c r="G630" s="197"/>
      <c r="H630" s="200">
        <v>7920</v>
      </c>
      <c r="I630" s="201"/>
      <c r="J630" s="197"/>
      <c r="K630" s="197"/>
      <c r="L630" s="202"/>
      <c r="M630" s="203"/>
      <c r="N630" s="204"/>
      <c r="O630" s="204"/>
      <c r="P630" s="204"/>
      <c r="Q630" s="204"/>
      <c r="R630" s="204"/>
      <c r="S630" s="204"/>
      <c r="T630" s="205"/>
      <c r="AT630" s="206" t="s">
        <v>136</v>
      </c>
      <c r="AU630" s="206" t="s">
        <v>83</v>
      </c>
      <c r="AV630" s="12" t="s">
        <v>85</v>
      </c>
      <c r="AW630" s="12" t="s">
        <v>31</v>
      </c>
      <c r="AX630" s="12" t="s">
        <v>75</v>
      </c>
      <c r="AY630" s="206" t="s">
        <v>126</v>
      </c>
    </row>
    <row r="631" spans="1:65" s="13" customFormat="1" ht="11.25">
      <c r="B631" s="207"/>
      <c r="C631" s="208"/>
      <c r="D631" s="191" t="s">
        <v>136</v>
      </c>
      <c r="E631" s="209" t="s">
        <v>1</v>
      </c>
      <c r="F631" s="210" t="s">
        <v>138</v>
      </c>
      <c r="G631" s="208"/>
      <c r="H631" s="211">
        <v>7920</v>
      </c>
      <c r="I631" s="212"/>
      <c r="J631" s="208"/>
      <c r="K631" s="208"/>
      <c r="L631" s="213"/>
      <c r="M631" s="214"/>
      <c r="N631" s="215"/>
      <c r="O631" s="215"/>
      <c r="P631" s="215"/>
      <c r="Q631" s="215"/>
      <c r="R631" s="215"/>
      <c r="S631" s="215"/>
      <c r="T631" s="216"/>
      <c r="AT631" s="217" t="s">
        <v>136</v>
      </c>
      <c r="AU631" s="217" t="s">
        <v>83</v>
      </c>
      <c r="AV631" s="13" t="s">
        <v>133</v>
      </c>
      <c r="AW631" s="13" t="s">
        <v>31</v>
      </c>
      <c r="AX631" s="13" t="s">
        <v>83</v>
      </c>
      <c r="AY631" s="217" t="s">
        <v>126</v>
      </c>
    </row>
    <row r="632" spans="1:65" s="2" customFormat="1" ht="37.9" customHeight="1">
      <c r="A632" s="33"/>
      <c r="B632" s="34"/>
      <c r="C632" s="228" t="s">
        <v>635</v>
      </c>
      <c r="D632" s="228" t="s">
        <v>433</v>
      </c>
      <c r="E632" s="229" t="s">
        <v>636</v>
      </c>
      <c r="F632" s="230" t="s">
        <v>637</v>
      </c>
      <c r="G632" s="231" t="s">
        <v>130</v>
      </c>
      <c r="H632" s="232">
        <v>400</v>
      </c>
      <c r="I632" s="233"/>
      <c r="J632" s="234">
        <f>ROUND(I632*H632,2)</f>
        <v>0</v>
      </c>
      <c r="K632" s="230" t="s">
        <v>131</v>
      </c>
      <c r="L632" s="38"/>
      <c r="M632" s="235" t="s">
        <v>1</v>
      </c>
      <c r="N632" s="236" t="s">
        <v>40</v>
      </c>
      <c r="O632" s="70"/>
      <c r="P632" s="187">
        <f>O632*H632</f>
        <v>0</v>
      </c>
      <c r="Q632" s="187">
        <v>0</v>
      </c>
      <c r="R632" s="187">
        <f>Q632*H632</f>
        <v>0</v>
      </c>
      <c r="S632" s="187">
        <v>0</v>
      </c>
      <c r="T632" s="188">
        <f>S632*H632</f>
        <v>0</v>
      </c>
      <c r="U632" s="33"/>
      <c r="V632" s="33"/>
      <c r="W632" s="33"/>
      <c r="X632" s="33"/>
      <c r="Y632" s="33"/>
      <c r="Z632" s="33"/>
      <c r="AA632" s="33"/>
      <c r="AB632" s="33"/>
      <c r="AC632" s="33"/>
      <c r="AD632" s="33"/>
      <c r="AE632" s="33"/>
      <c r="AR632" s="189" t="s">
        <v>133</v>
      </c>
      <c r="AT632" s="189" t="s">
        <v>433</v>
      </c>
      <c r="AU632" s="189" t="s">
        <v>83</v>
      </c>
      <c r="AY632" s="16" t="s">
        <v>126</v>
      </c>
      <c r="BE632" s="190">
        <f>IF(N632="základní",J632,0)</f>
        <v>0</v>
      </c>
      <c r="BF632" s="190">
        <f>IF(N632="snížená",J632,0)</f>
        <v>0</v>
      </c>
      <c r="BG632" s="190">
        <f>IF(N632="zákl. přenesená",J632,0)</f>
        <v>0</v>
      </c>
      <c r="BH632" s="190">
        <f>IF(N632="sníž. přenesená",J632,0)</f>
        <v>0</v>
      </c>
      <c r="BI632" s="190">
        <f>IF(N632="nulová",J632,0)</f>
        <v>0</v>
      </c>
      <c r="BJ632" s="16" t="s">
        <v>83</v>
      </c>
      <c r="BK632" s="190">
        <f>ROUND(I632*H632,2)</f>
        <v>0</v>
      </c>
      <c r="BL632" s="16" t="s">
        <v>133</v>
      </c>
      <c r="BM632" s="189" t="s">
        <v>638</v>
      </c>
    </row>
    <row r="633" spans="1:65" s="2" customFormat="1" ht="58.5">
      <c r="A633" s="33"/>
      <c r="B633" s="34"/>
      <c r="C633" s="35"/>
      <c r="D633" s="191" t="s">
        <v>135</v>
      </c>
      <c r="E633" s="35"/>
      <c r="F633" s="192" t="s">
        <v>639</v>
      </c>
      <c r="G633" s="35"/>
      <c r="H633" s="35"/>
      <c r="I633" s="193"/>
      <c r="J633" s="35"/>
      <c r="K633" s="35"/>
      <c r="L633" s="38"/>
      <c r="M633" s="194"/>
      <c r="N633" s="195"/>
      <c r="O633" s="70"/>
      <c r="P633" s="70"/>
      <c r="Q633" s="70"/>
      <c r="R633" s="70"/>
      <c r="S633" s="70"/>
      <c r="T633" s="71"/>
      <c r="U633" s="33"/>
      <c r="V633" s="33"/>
      <c r="W633" s="33"/>
      <c r="X633" s="33"/>
      <c r="Y633" s="33"/>
      <c r="Z633" s="33"/>
      <c r="AA633" s="33"/>
      <c r="AB633" s="33"/>
      <c r="AC633" s="33"/>
      <c r="AD633" s="33"/>
      <c r="AE633" s="33"/>
      <c r="AT633" s="16" t="s">
        <v>135</v>
      </c>
      <c r="AU633" s="16" t="s">
        <v>83</v>
      </c>
    </row>
    <row r="634" spans="1:65" s="12" customFormat="1" ht="11.25">
      <c r="B634" s="196"/>
      <c r="C634" s="197"/>
      <c r="D634" s="191" t="s">
        <v>136</v>
      </c>
      <c r="E634" s="198" t="s">
        <v>1</v>
      </c>
      <c r="F634" s="199" t="s">
        <v>629</v>
      </c>
      <c r="G634" s="197"/>
      <c r="H634" s="200">
        <v>400</v>
      </c>
      <c r="I634" s="201"/>
      <c r="J634" s="197"/>
      <c r="K634" s="197"/>
      <c r="L634" s="202"/>
      <c r="M634" s="203"/>
      <c r="N634" s="204"/>
      <c r="O634" s="204"/>
      <c r="P634" s="204"/>
      <c r="Q634" s="204"/>
      <c r="R634" s="204"/>
      <c r="S634" s="204"/>
      <c r="T634" s="205"/>
      <c r="AT634" s="206" t="s">
        <v>136</v>
      </c>
      <c r="AU634" s="206" t="s">
        <v>83</v>
      </c>
      <c r="AV634" s="12" t="s">
        <v>85</v>
      </c>
      <c r="AW634" s="12" t="s">
        <v>31</v>
      </c>
      <c r="AX634" s="12" t="s">
        <v>75</v>
      </c>
      <c r="AY634" s="206" t="s">
        <v>126</v>
      </c>
    </row>
    <row r="635" spans="1:65" s="13" customFormat="1" ht="11.25">
      <c r="B635" s="207"/>
      <c r="C635" s="208"/>
      <c r="D635" s="191" t="s">
        <v>136</v>
      </c>
      <c r="E635" s="209" t="s">
        <v>1</v>
      </c>
      <c r="F635" s="210" t="s">
        <v>138</v>
      </c>
      <c r="G635" s="208"/>
      <c r="H635" s="211">
        <v>400</v>
      </c>
      <c r="I635" s="212"/>
      <c r="J635" s="208"/>
      <c r="K635" s="208"/>
      <c r="L635" s="213"/>
      <c r="M635" s="214"/>
      <c r="N635" s="215"/>
      <c r="O635" s="215"/>
      <c r="P635" s="215"/>
      <c r="Q635" s="215"/>
      <c r="R635" s="215"/>
      <c r="S635" s="215"/>
      <c r="T635" s="216"/>
      <c r="AT635" s="217" t="s">
        <v>136</v>
      </c>
      <c r="AU635" s="217" t="s">
        <v>83</v>
      </c>
      <c r="AV635" s="13" t="s">
        <v>133</v>
      </c>
      <c r="AW635" s="13" t="s">
        <v>31</v>
      </c>
      <c r="AX635" s="13" t="s">
        <v>83</v>
      </c>
      <c r="AY635" s="217" t="s">
        <v>126</v>
      </c>
    </row>
    <row r="636" spans="1:65" s="2" customFormat="1" ht="16.5" customHeight="1">
      <c r="A636" s="33"/>
      <c r="B636" s="34"/>
      <c r="C636" s="228" t="s">
        <v>640</v>
      </c>
      <c r="D636" s="228" t="s">
        <v>433</v>
      </c>
      <c r="E636" s="229" t="s">
        <v>641</v>
      </c>
      <c r="F636" s="230" t="s">
        <v>642</v>
      </c>
      <c r="G636" s="231" t="s">
        <v>643</v>
      </c>
      <c r="H636" s="232">
        <v>200</v>
      </c>
      <c r="I636" s="233"/>
      <c r="J636" s="234">
        <f>ROUND(I636*H636,2)</f>
        <v>0</v>
      </c>
      <c r="K636" s="230" t="s">
        <v>131</v>
      </c>
      <c r="L636" s="38"/>
      <c r="M636" s="235" t="s">
        <v>1</v>
      </c>
      <c r="N636" s="236" t="s">
        <v>40</v>
      </c>
      <c r="O636" s="70"/>
      <c r="P636" s="187">
        <f>O636*H636</f>
        <v>0</v>
      </c>
      <c r="Q636" s="187">
        <v>0</v>
      </c>
      <c r="R636" s="187">
        <f>Q636*H636</f>
        <v>0</v>
      </c>
      <c r="S636" s="187">
        <v>0</v>
      </c>
      <c r="T636" s="188">
        <f>S636*H636</f>
        <v>0</v>
      </c>
      <c r="U636" s="33"/>
      <c r="V636" s="33"/>
      <c r="W636" s="33"/>
      <c r="X636" s="33"/>
      <c r="Y636" s="33"/>
      <c r="Z636" s="33"/>
      <c r="AA636" s="33"/>
      <c r="AB636" s="33"/>
      <c r="AC636" s="33"/>
      <c r="AD636" s="33"/>
      <c r="AE636" s="33"/>
      <c r="AR636" s="189" t="s">
        <v>133</v>
      </c>
      <c r="AT636" s="189" t="s">
        <v>433</v>
      </c>
      <c r="AU636" s="189" t="s">
        <v>83</v>
      </c>
      <c r="AY636" s="16" t="s">
        <v>126</v>
      </c>
      <c r="BE636" s="190">
        <f>IF(N636="základní",J636,0)</f>
        <v>0</v>
      </c>
      <c r="BF636" s="190">
        <f>IF(N636="snížená",J636,0)</f>
        <v>0</v>
      </c>
      <c r="BG636" s="190">
        <f>IF(N636="zákl. přenesená",J636,0)</f>
        <v>0</v>
      </c>
      <c r="BH636" s="190">
        <f>IF(N636="sníž. přenesená",J636,0)</f>
        <v>0</v>
      </c>
      <c r="BI636" s="190">
        <f>IF(N636="nulová",J636,0)</f>
        <v>0</v>
      </c>
      <c r="BJ636" s="16" t="s">
        <v>83</v>
      </c>
      <c r="BK636" s="190">
        <f>ROUND(I636*H636,2)</f>
        <v>0</v>
      </c>
      <c r="BL636" s="16" t="s">
        <v>133</v>
      </c>
      <c r="BM636" s="189" t="s">
        <v>644</v>
      </c>
    </row>
    <row r="637" spans="1:65" s="2" customFormat="1" ht="48.75">
      <c r="A637" s="33"/>
      <c r="B637" s="34"/>
      <c r="C637" s="35"/>
      <c r="D637" s="191" t="s">
        <v>135</v>
      </c>
      <c r="E637" s="35"/>
      <c r="F637" s="192" t="s">
        <v>645</v>
      </c>
      <c r="G637" s="35"/>
      <c r="H637" s="35"/>
      <c r="I637" s="193"/>
      <c r="J637" s="35"/>
      <c r="K637" s="35"/>
      <c r="L637" s="38"/>
      <c r="M637" s="194"/>
      <c r="N637" s="195"/>
      <c r="O637" s="70"/>
      <c r="P637" s="70"/>
      <c r="Q637" s="70"/>
      <c r="R637" s="70"/>
      <c r="S637" s="70"/>
      <c r="T637" s="71"/>
      <c r="U637" s="33"/>
      <c r="V637" s="33"/>
      <c r="W637" s="33"/>
      <c r="X637" s="33"/>
      <c r="Y637" s="33"/>
      <c r="Z637" s="33"/>
      <c r="AA637" s="33"/>
      <c r="AB637" s="33"/>
      <c r="AC637" s="33"/>
      <c r="AD637" s="33"/>
      <c r="AE637" s="33"/>
      <c r="AT637" s="16" t="s">
        <v>135</v>
      </c>
      <c r="AU637" s="16" t="s">
        <v>83</v>
      </c>
    </row>
    <row r="638" spans="1:65" s="14" customFormat="1" ht="11.25">
      <c r="B638" s="218"/>
      <c r="C638" s="219"/>
      <c r="D638" s="191" t="s">
        <v>136</v>
      </c>
      <c r="E638" s="220" t="s">
        <v>1</v>
      </c>
      <c r="F638" s="221" t="s">
        <v>267</v>
      </c>
      <c r="G638" s="219"/>
      <c r="H638" s="220" t="s">
        <v>1</v>
      </c>
      <c r="I638" s="222"/>
      <c r="J638" s="219"/>
      <c r="K638" s="219"/>
      <c r="L638" s="223"/>
      <c r="M638" s="224"/>
      <c r="N638" s="225"/>
      <c r="O638" s="225"/>
      <c r="P638" s="225"/>
      <c r="Q638" s="225"/>
      <c r="R638" s="225"/>
      <c r="S638" s="225"/>
      <c r="T638" s="226"/>
      <c r="AT638" s="227" t="s">
        <v>136</v>
      </c>
      <c r="AU638" s="227" t="s">
        <v>83</v>
      </c>
      <c r="AV638" s="14" t="s">
        <v>83</v>
      </c>
      <c r="AW638" s="14" t="s">
        <v>31</v>
      </c>
      <c r="AX638" s="14" t="s">
        <v>75</v>
      </c>
      <c r="AY638" s="227" t="s">
        <v>126</v>
      </c>
    </row>
    <row r="639" spans="1:65" s="12" customFormat="1" ht="11.25">
      <c r="B639" s="196"/>
      <c r="C639" s="197"/>
      <c r="D639" s="191" t="s">
        <v>136</v>
      </c>
      <c r="E639" s="198" t="s">
        <v>1</v>
      </c>
      <c r="F639" s="199" t="s">
        <v>646</v>
      </c>
      <c r="G639" s="197"/>
      <c r="H639" s="200">
        <v>24</v>
      </c>
      <c r="I639" s="201"/>
      <c r="J639" s="197"/>
      <c r="K639" s="197"/>
      <c r="L639" s="202"/>
      <c r="M639" s="203"/>
      <c r="N639" s="204"/>
      <c r="O639" s="204"/>
      <c r="P639" s="204"/>
      <c r="Q639" s="204"/>
      <c r="R639" s="204"/>
      <c r="S639" s="204"/>
      <c r="T639" s="205"/>
      <c r="AT639" s="206" t="s">
        <v>136</v>
      </c>
      <c r="AU639" s="206" t="s">
        <v>83</v>
      </c>
      <c r="AV639" s="12" t="s">
        <v>85</v>
      </c>
      <c r="AW639" s="12" t="s">
        <v>31</v>
      </c>
      <c r="AX639" s="12" t="s">
        <v>75</v>
      </c>
      <c r="AY639" s="206" t="s">
        <v>126</v>
      </c>
    </row>
    <row r="640" spans="1:65" s="14" customFormat="1" ht="11.25">
      <c r="B640" s="218"/>
      <c r="C640" s="219"/>
      <c r="D640" s="191" t="s">
        <v>136</v>
      </c>
      <c r="E640" s="220" t="s">
        <v>1</v>
      </c>
      <c r="F640" s="221" t="s">
        <v>269</v>
      </c>
      <c r="G640" s="219"/>
      <c r="H640" s="220" t="s">
        <v>1</v>
      </c>
      <c r="I640" s="222"/>
      <c r="J640" s="219"/>
      <c r="K640" s="219"/>
      <c r="L640" s="223"/>
      <c r="M640" s="224"/>
      <c r="N640" s="225"/>
      <c r="O640" s="225"/>
      <c r="P640" s="225"/>
      <c r="Q640" s="225"/>
      <c r="R640" s="225"/>
      <c r="S640" s="225"/>
      <c r="T640" s="226"/>
      <c r="AT640" s="227" t="s">
        <v>136</v>
      </c>
      <c r="AU640" s="227" t="s">
        <v>83</v>
      </c>
      <c r="AV640" s="14" t="s">
        <v>83</v>
      </c>
      <c r="AW640" s="14" t="s">
        <v>31</v>
      </c>
      <c r="AX640" s="14" t="s">
        <v>75</v>
      </c>
      <c r="AY640" s="227" t="s">
        <v>126</v>
      </c>
    </row>
    <row r="641" spans="1:65" s="12" customFormat="1" ht="11.25">
      <c r="B641" s="196"/>
      <c r="C641" s="197"/>
      <c r="D641" s="191" t="s">
        <v>136</v>
      </c>
      <c r="E641" s="198" t="s">
        <v>1</v>
      </c>
      <c r="F641" s="199" t="s">
        <v>646</v>
      </c>
      <c r="G641" s="197"/>
      <c r="H641" s="200">
        <v>24</v>
      </c>
      <c r="I641" s="201"/>
      <c r="J641" s="197"/>
      <c r="K641" s="197"/>
      <c r="L641" s="202"/>
      <c r="M641" s="203"/>
      <c r="N641" s="204"/>
      <c r="O641" s="204"/>
      <c r="P641" s="204"/>
      <c r="Q641" s="204"/>
      <c r="R641" s="204"/>
      <c r="S641" s="204"/>
      <c r="T641" s="205"/>
      <c r="AT641" s="206" t="s">
        <v>136</v>
      </c>
      <c r="AU641" s="206" t="s">
        <v>83</v>
      </c>
      <c r="AV641" s="12" t="s">
        <v>85</v>
      </c>
      <c r="AW641" s="12" t="s">
        <v>31</v>
      </c>
      <c r="AX641" s="12" t="s">
        <v>75</v>
      </c>
      <c r="AY641" s="206" t="s">
        <v>126</v>
      </c>
    </row>
    <row r="642" spans="1:65" s="14" customFormat="1" ht="11.25">
      <c r="B642" s="218"/>
      <c r="C642" s="219"/>
      <c r="D642" s="191" t="s">
        <v>136</v>
      </c>
      <c r="E642" s="220" t="s">
        <v>1</v>
      </c>
      <c r="F642" s="221" t="s">
        <v>270</v>
      </c>
      <c r="G642" s="219"/>
      <c r="H642" s="220" t="s">
        <v>1</v>
      </c>
      <c r="I642" s="222"/>
      <c r="J642" s="219"/>
      <c r="K642" s="219"/>
      <c r="L642" s="223"/>
      <c r="M642" s="224"/>
      <c r="N642" s="225"/>
      <c r="O642" s="225"/>
      <c r="P642" s="225"/>
      <c r="Q642" s="225"/>
      <c r="R642" s="225"/>
      <c r="S642" s="225"/>
      <c r="T642" s="226"/>
      <c r="AT642" s="227" t="s">
        <v>136</v>
      </c>
      <c r="AU642" s="227" t="s">
        <v>83</v>
      </c>
      <c r="AV642" s="14" t="s">
        <v>83</v>
      </c>
      <c r="AW642" s="14" t="s">
        <v>31</v>
      </c>
      <c r="AX642" s="14" t="s">
        <v>75</v>
      </c>
      <c r="AY642" s="227" t="s">
        <v>126</v>
      </c>
    </row>
    <row r="643" spans="1:65" s="12" customFormat="1" ht="11.25">
      <c r="B643" s="196"/>
      <c r="C643" s="197"/>
      <c r="D643" s="191" t="s">
        <v>136</v>
      </c>
      <c r="E643" s="198" t="s">
        <v>1</v>
      </c>
      <c r="F643" s="199" t="s">
        <v>647</v>
      </c>
      <c r="G643" s="197"/>
      <c r="H643" s="200">
        <v>32</v>
      </c>
      <c r="I643" s="201"/>
      <c r="J643" s="197"/>
      <c r="K643" s="197"/>
      <c r="L643" s="202"/>
      <c r="M643" s="203"/>
      <c r="N643" s="204"/>
      <c r="O643" s="204"/>
      <c r="P643" s="204"/>
      <c r="Q643" s="204"/>
      <c r="R643" s="204"/>
      <c r="S643" s="204"/>
      <c r="T643" s="205"/>
      <c r="AT643" s="206" t="s">
        <v>136</v>
      </c>
      <c r="AU643" s="206" t="s">
        <v>83</v>
      </c>
      <c r="AV643" s="12" t="s">
        <v>85</v>
      </c>
      <c r="AW643" s="12" t="s">
        <v>31</v>
      </c>
      <c r="AX643" s="12" t="s">
        <v>75</v>
      </c>
      <c r="AY643" s="206" t="s">
        <v>126</v>
      </c>
    </row>
    <row r="644" spans="1:65" s="14" customFormat="1" ht="11.25">
      <c r="B644" s="218"/>
      <c r="C644" s="219"/>
      <c r="D644" s="191" t="s">
        <v>136</v>
      </c>
      <c r="E644" s="220" t="s">
        <v>1</v>
      </c>
      <c r="F644" s="221" t="s">
        <v>272</v>
      </c>
      <c r="G644" s="219"/>
      <c r="H644" s="220" t="s">
        <v>1</v>
      </c>
      <c r="I644" s="222"/>
      <c r="J644" s="219"/>
      <c r="K644" s="219"/>
      <c r="L644" s="223"/>
      <c r="M644" s="224"/>
      <c r="N644" s="225"/>
      <c r="O644" s="225"/>
      <c r="P644" s="225"/>
      <c r="Q644" s="225"/>
      <c r="R644" s="225"/>
      <c r="S644" s="225"/>
      <c r="T644" s="226"/>
      <c r="AT644" s="227" t="s">
        <v>136</v>
      </c>
      <c r="AU644" s="227" t="s">
        <v>83</v>
      </c>
      <c r="AV644" s="14" t="s">
        <v>83</v>
      </c>
      <c r="AW644" s="14" t="s">
        <v>31</v>
      </c>
      <c r="AX644" s="14" t="s">
        <v>75</v>
      </c>
      <c r="AY644" s="227" t="s">
        <v>126</v>
      </c>
    </row>
    <row r="645" spans="1:65" s="12" customFormat="1" ht="11.25">
      <c r="B645" s="196"/>
      <c r="C645" s="197"/>
      <c r="D645" s="191" t="s">
        <v>136</v>
      </c>
      <c r="E645" s="198" t="s">
        <v>1</v>
      </c>
      <c r="F645" s="199" t="s">
        <v>646</v>
      </c>
      <c r="G645" s="197"/>
      <c r="H645" s="200">
        <v>24</v>
      </c>
      <c r="I645" s="201"/>
      <c r="J645" s="197"/>
      <c r="K645" s="197"/>
      <c r="L645" s="202"/>
      <c r="M645" s="203"/>
      <c r="N645" s="204"/>
      <c r="O645" s="204"/>
      <c r="P645" s="204"/>
      <c r="Q645" s="204"/>
      <c r="R645" s="204"/>
      <c r="S645" s="204"/>
      <c r="T645" s="205"/>
      <c r="AT645" s="206" t="s">
        <v>136</v>
      </c>
      <c r="AU645" s="206" t="s">
        <v>83</v>
      </c>
      <c r="AV645" s="12" t="s">
        <v>85</v>
      </c>
      <c r="AW645" s="12" t="s">
        <v>31</v>
      </c>
      <c r="AX645" s="12" t="s">
        <v>75</v>
      </c>
      <c r="AY645" s="206" t="s">
        <v>126</v>
      </c>
    </row>
    <row r="646" spans="1:65" s="14" customFormat="1" ht="11.25">
      <c r="B646" s="218"/>
      <c r="C646" s="219"/>
      <c r="D646" s="191" t="s">
        <v>136</v>
      </c>
      <c r="E646" s="220" t="s">
        <v>1</v>
      </c>
      <c r="F646" s="221" t="s">
        <v>273</v>
      </c>
      <c r="G646" s="219"/>
      <c r="H646" s="220" t="s">
        <v>1</v>
      </c>
      <c r="I646" s="222"/>
      <c r="J646" s="219"/>
      <c r="K646" s="219"/>
      <c r="L646" s="223"/>
      <c r="M646" s="224"/>
      <c r="N646" s="225"/>
      <c r="O646" s="225"/>
      <c r="P646" s="225"/>
      <c r="Q646" s="225"/>
      <c r="R646" s="225"/>
      <c r="S646" s="225"/>
      <c r="T646" s="226"/>
      <c r="AT646" s="227" t="s">
        <v>136</v>
      </c>
      <c r="AU646" s="227" t="s">
        <v>83</v>
      </c>
      <c r="AV646" s="14" t="s">
        <v>83</v>
      </c>
      <c r="AW646" s="14" t="s">
        <v>31</v>
      </c>
      <c r="AX646" s="14" t="s">
        <v>75</v>
      </c>
      <c r="AY646" s="227" t="s">
        <v>126</v>
      </c>
    </row>
    <row r="647" spans="1:65" s="12" customFormat="1" ht="11.25">
      <c r="B647" s="196"/>
      <c r="C647" s="197"/>
      <c r="D647" s="191" t="s">
        <v>136</v>
      </c>
      <c r="E647" s="198" t="s">
        <v>1</v>
      </c>
      <c r="F647" s="199" t="s">
        <v>646</v>
      </c>
      <c r="G647" s="197"/>
      <c r="H647" s="200">
        <v>24</v>
      </c>
      <c r="I647" s="201"/>
      <c r="J647" s="197"/>
      <c r="K647" s="197"/>
      <c r="L647" s="202"/>
      <c r="M647" s="203"/>
      <c r="N647" s="204"/>
      <c r="O647" s="204"/>
      <c r="P647" s="204"/>
      <c r="Q647" s="204"/>
      <c r="R647" s="204"/>
      <c r="S647" s="204"/>
      <c r="T647" s="205"/>
      <c r="AT647" s="206" t="s">
        <v>136</v>
      </c>
      <c r="AU647" s="206" t="s">
        <v>83</v>
      </c>
      <c r="AV647" s="12" t="s">
        <v>85</v>
      </c>
      <c r="AW647" s="12" t="s">
        <v>31</v>
      </c>
      <c r="AX647" s="12" t="s">
        <v>75</v>
      </c>
      <c r="AY647" s="206" t="s">
        <v>126</v>
      </c>
    </row>
    <row r="648" spans="1:65" s="14" customFormat="1" ht="11.25">
      <c r="B648" s="218"/>
      <c r="C648" s="219"/>
      <c r="D648" s="191" t="s">
        <v>136</v>
      </c>
      <c r="E648" s="220" t="s">
        <v>1</v>
      </c>
      <c r="F648" s="221" t="s">
        <v>274</v>
      </c>
      <c r="G648" s="219"/>
      <c r="H648" s="220" t="s">
        <v>1</v>
      </c>
      <c r="I648" s="222"/>
      <c r="J648" s="219"/>
      <c r="K648" s="219"/>
      <c r="L648" s="223"/>
      <c r="M648" s="224"/>
      <c r="N648" s="225"/>
      <c r="O648" s="225"/>
      <c r="P648" s="225"/>
      <c r="Q648" s="225"/>
      <c r="R648" s="225"/>
      <c r="S648" s="225"/>
      <c r="T648" s="226"/>
      <c r="AT648" s="227" t="s">
        <v>136</v>
      </c>
      <c r="AU648" s="227" t="s">
        <v>83</v>
      </c>
      <c r="AV648" s="14" t="s">
        <v>83</v>
      </c>
      <c r="AW648" s="14" t="s">
        <v>31</v>
      </c>
      <c r="AX648" s="14" t="s">
        <v>75</v>
      </c>
      <c r="AY648" s="227" t="s">
        <v>126</v>
      </c>
    </row>
    <row r="649" spans="1:65" s="12" customFormat="1" ht="11.25">
      <c r="B649" s="196"/>
      <c r="C649" s="197"/>
      <c r="D649" s="191" t="s">
        <v>136</v>
      </c>
      <c r="E649" s="198" t="s">
        <v>1</v>
      </c>
      <c r="F649" s="199" t="s">
        <v>646</v>
      </c>
      <c r="G649" s="197"/>
      <c r="H649" s="200">
        <v>24</v>
      </c>
      <c r="I649" s="201"/>
      <c r="J649" s="197"/>
      <c r="K649" s="197"/>
      <c r="L649" s="202"/>
      <c r="M649" s="203"/>
      <c r="N649" s="204"/>
      <c r="O649" s="204"/>
      <c r="P649" s="204"/>
      <c r="Q649" s="204"/>
      <c r="R649" s="204"/>
      <c r="S649" s="204"/>
      <c r="T649" s="205"/>
      <c r="AT649" s="206" t="s">
        <v>136</v>
      </c>
      <c r="AU649" s="206" t="s">
        <v>83</v>
      </c>
      <c r="AV649" s="12" t="s">
        <v>85</v>
      </c>
      <c r="AW649" s="12" t="s">
        <v>31</v>
      </c>
      <c r="AX649" s="12" t="s">
        <v>75</v>
      </c>
      <c r="AY649" s="206" t="s">
        <v>126</v>
      </c>
    </row>
    <row r="650" spans="1:65" s="14" customFormat="1" ht="11.25">
      <c r="B650" s="218"/>
      <c r="C650" s="219"/>
      <c r="D650" s="191" t="s">
        <v>136</v>
      </c>
      <c r="E650" s="220" t="s">
        <v>1</v>
      </c>
      <c r="F650" s="221" t="s">
        <v>275</v>
      </c>
      <c r="G650" s="219"/>
      <c r="H650" s="220" t="s">
        <v>1</v>
      </c>
      <c r="I650" s="222"/>
      <c r="J650" s="219"/>
      <c r="K650" s="219"/>
      <c r="L650" s="223"/>
      <c r="M650" s="224"/>
      <c r="N650" s="225"/>
      <c r="O650" s="225"/>
      <c r="P650" s="225"/>
      <c r="Q650" s="225"/>
      <c r="R650" s="225"/>
      <c r="S650" s="225"/>
      <c r="T650" s="226"/>
      <c r="AT650" s="227" t="s">
        <v>136</v>
      </c>
      <c r="AU650" s="227" t="s">
        <v>83</v>
      </c>
      <c r="AV650" s="14" t="s">
        <v>83</v>
      </c>
      <c r="AW650" s="14" t="s">
        <v>31</v>
      </c>
      <c r="AX650" s="14" t="s">
        <v>75</v>
      </c>
      <c r="AY650" s="227" t="s">
        <v>126</v>
      </c>
    </row>
    <row r="651" spans="1:65" s="12" customFormat="1" ht="11.25">
      <c r="B651" s="196"/>
      <c r="C651" s="197"/>
      <c r="D651" s="191" t="s">
        <v>136</v>
      </c>
      <c r="E651" s="198" t="s">
        <v>1</v>
      </c>
      <c r="F651" s="199" t="s">
        <v>646</v>
      </c>
      <c r="G651" s="197"/>
      <c r="H651" s="200">
        <v>24</v>
      </c>
      <c r="I651" s="201"/>
      <c r="J651" s="197"/>
      <c r="K651" s="197"/>
      <c r="L651" s="202"/>
      <c r="M651" s="203"/>
      <c r="N651" s="204"/>
      <c r="O651" s="204"/>
      <c r="P651" s="204"/>
      <c r="Q651" s="204"/>
      <c r="R651" s="204"/>
      <c r="S651" s="204"/>
      <c r="T651" s="205"/>
      <c r="AT651" s="206" t="s">
        <v>136</v>
      </c>
      <c r="AU651" s="206" t="s">
        <v>83</v>
      </c>
      <c r="AV651" s="12" t="s">
        <v>85</v>
      </c>
      <c r="AW651" s="12" t="s">
        <v>31</v>
      </c>
      <c r="AX651" s="12" t="s">
        <v>75</v>
      </c>
      <c r="AY651" s="206" t="s">
        <v>126</v>
      </c>
    </row>
    <row r="652" spans="1:65" s="14" customFormat="1" ht="11.25">
      <c r="B652" s="218"/>
      <c r="C652" s="219"/>
      <c r="D652" s="191" t="s">
        <v>136</v>
      </c>
      <c r="E652" s="220" t="s">
        <v>1</v>
      </c>
      <c r="F652" s="221" t="s">
        <v>276</v>
      </c>
      <c r="G652" s="219"/>
      <c r="H652" s="220" t="s">
        <v>1</v>
      </c>
      <c r="I652" s="222"/>
      <c r="J652" s="219"/>
      <c r="K652" s="219"/>
      <c r="L652" s="223"/>
      <c r="M652" s="224"/>
      <c r="N652" s="225"/>
      <c r="O652" s="225"/>
      <c r="P652" s="225"/>
      <c r="Q652" s="225"/>
      <c r="R652" s="225"/>
      <c r="S652" s="225"/>
      <c r="T652" s="226"/>
      <c r="AT652" s="227" t="s">
        <v>136</v>
      </c>
      <c r="AU652" s="227" t="s">
        <v>83</v>
      </c>
      <c r="AV652" s="14" t="s">
        <v>83</v>
      </c>
      <c r="AW652" s="14" t="s">
        <v>31</v>
      </c>
      <c r="AX652" s="14" t="s">
        <v>75</v>
      </c>
      <c r="AY652" s="227" t="s">
        <v>126</v>
      </c>
    </row>
    <row r="653" spans="1:65" s="12" customFormat="1" ht="11.25">
      <c r="B653" s="196"/>
      <c r="C653" s="197"/>
      <c r="D653" s="191" t="s">
        <v>136</v>
      </c>
      <c r="E653" s="198" t="s">
        <v>1</v>
      </c>
      <c r="F653" s="199" t="s">
        <v>646</v>
      </c>
      <c r="G653" s="197"/>
      <c r="H653" s="200">
        <v>24</v>
      </c>
      <c r="I653" s="201"/>
      <c r="J653" s="197"/>
      <c r="K653" s="197"/>
      <c r="L653" s="202"/>
      <c r="M653" s="203"/>
      <c r="N653" s="204"/>
      <c r="O653" s="204"/>
      <c r="P653" s="204"/>
      <c r="Q653" s="204"/>
      <c r="R653" s="204"/>
      <c r="S653" s="204"/>
      <c r="T653" s="205"/>
      <c r="AT653" s="206" t="s">
        <v>136</v>
      </c>
      <c r="AU653" s="206" t="s">
        <v>83</v>
      </c>
      <c r="AV653" s="12" t="s">
        <v>85</v>
      </c>
      <c r="AW653" s="12" t="s">
        <v>31</v>
      </c>
      <c r="AX653" s="12" t="s">
        <v>75</v>
      </c>
      <c r="AY653" s="206" t="s">
        <v>126</v>
      </c>
    </row>
    <row r="654" spans="1:65" s="13" customFormat="1" ht="11.25">
      <c r="B654" s="207"/>
      <c r="C654" s="208"/>
      <c r="D654" s="191" t="s">
        <v>136</v>
      </c>
      <c r="E654" s="209" t="s">
        <v>1</v>
      </c>
      <c r="F654" s="210" t="s">
        <v>138</v>
      </c>
      <c r="G654" s="208"/>
      <c r="H654" s="211">
        <v>200</v>
      </c>
      <c r="I654" s="212"/>
      <c r="J654" s="208"/>
      <c r="K654" s="208"/>
      <c r="L654" s="213"/>
      <c r="M654" s="214"/>
      <c r="N654" s="215"/>
      <c r="O654" s="215"/>
      <c r="P654" s="215"/>
      <c r="Q654" s="215"/>
      <c r="R654" s="215"/>
      <c r="S654" s="215"/>
      <c r="T654" s="216"/>
      <c r="AT654" s="217" t="s">
        <v>136</v>
      </c>
      <c r="AU654" s="217" t="s">
        <v>83</v>
      </c>
      <c r="AV654" s="13" t="s">
        <v>133</v>
      </c>
      <c r="AW654" s="13" t="s">
        <v>31</v>
      </c>
      <c r="AX654" s="13" t="s">
        <v>83</v>
      </c>
      <c r="AY654" s="217" t="s">
        <v>126</v>
      </c>
    </row>
    <row r="655" spans="1:65" s="2" customFormat="1" ht="16.5" customHeight="1">
      <c r="A655" s="33"/>
      <c r="B655" s="34"/>
      <c r="C655" s="228" t="s">
        <v>648</v>
      </c>
      <c r="D655" s="228" t="s">
        <v>433</v>
      </c>
      <c r="E655" s="229" t="s">
        <v>649</v>
      </c>
      <c r="F655" s="230" t="s">
        <v>650</v>
      </c>
      <c r="G655" s="231" t="s">
        <v>142</v>
      </c>
      <c r="H655" s="232">
        <v>137</v>
      </c>
      <c r="I655" s="233"/>
      <c r="J655" s="234">
        <f>ROUND(I655*H655,2)</f>
        <v>0</v>
      </c>
      <c r="K655" s="230" t="s">
        <v>131</v>
      </c>
      <c r="L655" s="38"/>
      <c r="M655" s="235" t="s">
        <v>1</v>
      </c>
      <c r="N655" s="236" t="s">
        <v>40</v>
      </c>
      <c r="O655" s="70"/>
      <c r="P655" s="187">
        <f>O655*H655</f>
        <v>0</v>
      </c>
      <c r="Q655" s="187">
        <v>0</v>
      </c>
      <c r="R655" s="187">
        <f>Q655*H655</f>
        <v>0</v>
      </c>
      <c r="S655" s="187">
        <v>0</v>
      </c>
      <c r="T655" s="188">
        <f>S655*H655</f>
        <v>0</v>
      </c>
      <c r="U655" s="33"/>
      <c r="V655" s="33"/>
      <c r="W655" s="33"/>
      <c r="X655" s="33"/>
      <c r="Y655" s="33"/>
      <c r="Z655" s="33"/>
      <c r="AA655" s="33"/>
      <c r="AB655" s="33"/>
      <c r="AC655" s="33"/>
      <c r="AD655" s="33"/>
      <c r="AE655" s="33"/>
      <c r="AR655" s="189" t="s">
        <v>133</v>
      </c>
      <c r="AT655" s="189" t="s">
        <v>433</v>
      </c>
      <c r="AU655" s="189" t="s">
        <v>83</v>
      </c>
      <c r="AY655" s="16" t="s">
        <v>126</v>
      </c>
      <c r="BE655" s="190">
        <f>IF(N655="základní",J655,0)</f>
        <v>0</v>
      </c>
      <c r="BF655" s="190">
        <f>IF(N655="snížená",J655,0)</f>
        <v>0</v>
      </c>
      <c r="BG655" s="190">
        <f>IF(N655="zákl. přenesená",J655,0)</f>
        <v>0</v>
      </c>
      <c r="BH655" s="190">
        <f>IF(N655="sníž. přenesená",J655,0)</f>
        <v>0</v>
      </c>
      <c r="BI655" s="190">
        <f>IF(N655="nulová",J655,0)</f>
        <v>0</v>
      </c>
      <c r="BJ655" s="16" t="s">
        <v>83</v>
      </c>
      <c r="BK655" s="190">
        <f>ROUND(I655*H655,2)</f>
        <v>0</v>
      </c>
      <c r="BL655" s="16" t="s">
        <v>133</v>
      </c>
      <c r="BM655" s="189" t="s">
        <v>651</v>
      </c>
    </row>
    <row r="656" spans="1:65" s="2" customFormat="1" ht="39">
      <c r="A656" s="33"/>
      <c r="B656" s="34"/>
      <c r="C656" s="35"/>
      <c r="D656" s="191" t="s">
        <v>135</v>
      </c>
      <c r="E656" s="35"/>
      <c r="F656" s="192" t="s">
        <v>652</v>
      </c>
      <c r="G656" s="35"/>
      <c r="H656" s="35"/>
      <c r="I656" s="193"/>
      <c r="J656" s="35"/>
      <c r="K656" s="35"/>
      <c r="L656" s="38"/>
      <c r="M656" s="194"/>
      <c r="N656" s="195"/>
      <c r="O656" s="70"/>
      <c r="P656" s="70"/>
      <c r="Q656" s="70"/>
      <c r="R656" s="70"/>
      <c r="S656" s="70"/>
      <c r="T656" s="71"/>
      <c r="U656" s="33"/>
      <c r="V656" s="33"/>
      <c r="W656" s="33"/>
      <c r="X656" s="33"/>
      <c r="Y656" s="33"/>
      <c r="Z656" s="33"/>
      <c r="AA656" s="33"/>
      <c r="AB656" s="33"/>
      <c r="AC656" s="33"/>
      <c r="AD656" s="33"/>
      <c r="AE656" s="33"/>
      <c r="AT656" s="16" t="s">
        <v>135</v>
      </c>
      <c r="AU656" s="16" t="s">
        <v>83</v>
      </c>
    </row>
    <row r="657" spans="1:65" s="12" customFormat="1" ht="11.25">
      <c r="B657" s="196"/>
      <c r="C657" s="197"/>
      <c r="D657" s="191" t="s">
        <v>136</v>
      </c>
      <c r="E657" s="198" t="s">
        <v>1</v>
      </c>
      <c r="F657" s="199" t="s">
        <v>653</v>
      </c>
      <c r="G657" s="197"/>
      <c r="H657" s="200">
        <v>137</v>
      </c>
      <c r="I657" s="201"/>
      <c r="J657" s="197"/>
      <c r="K657" s="197"/>
      <c r="L657" s="202"/>
      <c r="M657" s="203"/>
      <c r="N657" s="204"/>
      <c r="O657" s="204"/>
      <c r="P657" s="204"/>
      <c r="Q657" s="204"/>
      <c r="R657" s="204"/>
      <c r="S657" s="204"/>
      <c r="T657" s="205"/>
      <c r="AT657" s="206" t="s">
        <v>136</v>
      </c>
      <c r="AU657" s="206" t="s">
        <v>83</v>
      </c>
      <c r="AV657" s="12" t="s">
        <v>85</v>
      </c>
      <c r="AW657" s="12" t="s">
        <v>31</v>
      </c>
      <c r="AX657" s="12" t="s">
        <v>75</v>
      </c>
      <c r="AY657" s="206" t="s">
        <v>126</v>
      </c>
    </row>
    <row r="658" spans="1:65" s="13" customFormat="1" ht="11.25">
      <c r="B658" s="207"/>
      <c r="C658" s="208"/>
      <c r="D658" s="191" t="s">
        <v>136</v>
      </c>
      <c r="E658" s="209" t="s">
        <v>1</v>
      </c>
      <c r="F658" s="210" t="s">
        <v>138</v>
      </c>
      <c r="G658" s="208"/>
      <c r="H658" s="211">
        <v>137</v>
      </c>
      <c r="I658" s="212"/>
      <c r="J658" s="208"/>
      <c r="K658" s="208"/>
      <c r="L658" s="213"/>
      <c r="M658" s="214"/>
      <c r="N658" s="215"/>
      <c r="O658" s="215"/>
      <c r="P658" s="215"/>
      <c r="Q658" s="215"/>
      <c r="R658" s="215"/>
      <c r="S658" s="215"/>
      <c r="T658" s="216"/>
      <c r="AT658" s="217" t="s">
        <v>136</v>
      </c>
      <c r="AU658" s="217" t="s">
        <v>83</v>
      </c>
      <c r="AV658" s="13" t="s">
        <v>133</v>
      </c>
      <c r="AW658" s="13" t="s">
        <v>31</v>
      </c>
      <c r="AX658" s="13" t="s">
        <v>83</v>
      </c>
      <c r="AY658" s="217" t="s">
        <v>126</v>
      </c>
    </row>
    <row r="659" spans="1:65" s="2" customFormat="1" ht="16.5" customHeight="1">
      <c r="A659" s="33"/>
      <c r="B659" s="34"/>
      <c r="C659" s="228" t="s">
        <v>326</v>
      </c>
      <c r="D659" s="228" t="s">
        <v>433</v>
      </c>
      <c r="E659" s="229" t="s">
        <v>654</v>
      </c>
      <c r="F659" s="230" t="s">
        <v>655</v>
      </c>
      <c r="G659" s="231" t="s">
        <v>142</v>
      </c>
      <c r="H659" s="232">
        <v>12</v>
      </c>
      <c r="I659" s="233"/>
      <c r="J659" s="234">
        <f>ROUND(I659*H659,2)</f>
        <v>0</v>
      </c>
      <c r="K659" s="230" t="s">
        <v>131</v>
      </c>
      <c r="L659" s="38"/>
      <c r="M659" s="235" t="s">
        <v>1</v>
      </c>
      <c r="N659" s="236" t="s">
        <v>40</v>
      </c>
      <c r="O659" s="70"/>
      <c r="P659" s="187">
        <f>O659*H659</f>
        <v>0</v>
      </c>
      <c r="Q659" s="187">
        <v>0</v>
      </c>
      <c r="R659" s="187">
        <f>Q659*H659</f>
        <v>0</v>
      </c>
      <c r="S659" s="187">
        <v>0</v>
      </c>
      <c r="T659" s="188">
        <f>S659*H659</f>
        <v>0</v>
      </c>
      <c r="U659" s="33"/>
      <c r="V659" s="33"/>
      <c r="W659" s="33"/>
      <c r="X659" s="33"/>
      <c r="Y659" s="33"/>
      <c r="Z659" s="33"/>
      <c r="AA659" s="33"/>
      <c r="AB659" s="33"/>
      <c r="AC659" s="33"/>
      <c r="AD659" s="33"/>
      <c r="AE659" s="33"/>
      <c r="AR659" s="189" t="s">
        <v>133</v>
      </c>
      <c r="AT659" s="189" t="s">
        <v>433</v>
      </c>
      <c r="AU659" s="189" t="s">
        <v>83</v>
      </c>
      <c r="AY659" s="16" t="s">
        <v>126</v>
      </c>
      <c r="BE659" s="190">
        <f>IF(N659="základní",J659,0)</f>
        <v>0</v>
      </c>
      <c r="BF659" s="190">
        <f>IF(N659="snížená",J659,0)</f>
        <v>0</v>
      </c>
      <c r="BG659" s="190">
        <f>IF(N659="zákl. přenesená",J659,0)</f>
        <v>0</v>
      </c>
      <c r="BH659" s="190">
        <f>IF(N659="sníž. přenesená",J659,0)</f>
        <v>0</v>
      </c>
      <c r="BI659" s="190">
        <f>IF(N659="nulová",J659,0)</f>
        <v>0</v>
      </c>
      <c r="BJ659" s="16" t="s">
        <v>83</v>
      </c>
      <c r="BK659" s="190">
        <f>ROUND(I659*H659,2)</f>
        <v>0</v>
      </c>
      <c r="BL659" s="16" t="s">
        <v>133</v>
      </c>
      <c r="BM659" s="189" t="s">
        <v>656</v>
      </c>
    </row>
    <row r="660" spans="1:65" s="2" customFormat="1" ht="39">
      <c r="A660" s="33"/>
      <c r="B660" s="34"/>
      <c r="C660" s="35"/>
      <c r="D660" s="191" t="s">
        <v>135</v>
      </c>
      <c r="E660" s="35"/>
      <c r="F660" s="192" t="s">
        <v>657</v>
      </c>
      <c r="G660" s="35"/>
      <c r="H660" s="35"/>
      <c r="I660" s="193"/>
      <c r="J660" s="35"/>
      <c r="K660" s="35"/>
      <c r="L660" s="38"/>
      <c r="M660" s="194"/>
      <c r="N660" s="195"/>
      <c r="O660" s="70"/>
      <c r="P660" s="70"/>
      <c r="Q660" s="70"/>
      <c r="R660" s="70"/>
      <c r="S660" s="70"/>
      <c r="T660" s="71"/>
      <c r="U660" s="33"/>
      <c r="V660" s="33"/>
      <c r="W660" s="33"/>
      <c r="X660" s="33"/>
      <c r="Y660" s="33"/>
      <c r="Z660" s="33"/>
      <c r="AA660" s="33"/>
      <c r="AB660" s="33"/>
      <c r="AC660" s="33"/>
      <c r="AD660" s="33"/>
      <c r="AE660" s="33"/>
      <c r="AT660" s="16" t="s">
        <v>135</v>
      </c>
      <c r="AU660" s="16" t="s">
        <v>83</v>
      </c>
    </row>
    <row r="661" spans="1:65" s="12" customFormat="1" ht="11.25">
      <c r="B661" s="196"/>
      <c r="C661" s="197"/>
      <c r="D661" s="191" t="s">
        <v>136</v>
      </c>
      <c r="E661" s="198" t="s">
        <v>1</v>
      </c>
      <c r="F661" s="199" t="s">
        <v>167</v>
      </c>
      <c r="G661" s="197"/>
      <c r="H661" s="200">
        <v>12</v>
      </c>
      <c r="I661" s="201"/>
      <c r="J661" s="197"/>
      <c r="K661" s="197"/>
      <c r="L661" s="202"/>
      <c r="M661" s="203"/>
      <c r="N661" s="204"/>
      <c r="O661" s="204"/>
      <c r="P661" s="204"/>
      <c r="Q661" s="204"/>
      <c r="R661" s="204"/>
      <c r="S661" s="204"/>
      <c r="T661" s="205"/>
      <c r="AT661" s="206" t="s">
        <v>136</v>
      </c>
      <c r="AU661" s="206" t="s">
        <v>83</v>
      </c>
      <c r="AV661" s="12" t="s">
        <v>85</v>
      </c>
      <c r="AW661" s="12" t="s">
        <v>31</v>
      </c>
      <c r="AX661" s="12" t="s">
        <v>75</v>
      </c>
      <c r="AY661" s="206" t="s">
        <v>126</v>
      </c>
    </row>
    <row r="662" spans="1:65" s="13" customFormat="1" ht="11.25">
      <c r="B662" s="207"/>
      <c r="C662" s="208"/>
      <c r="D662" s="191" t="s">
        <v>136</v>
      </c>
      <c r="E662" s="209" t="s">
        <v>1</v>
      </c>
      <c r="F662" s="210" t="s">
        <v>138</v>
      </c>
      <c r="G662" s="208"/>
      <c r="H662" s="211">
        <v>12</v>
      </c>
      <c r="I662" s="212"/>
      <c r="J662" s="208"/>
      <c r="K662" s="208"/>
      <c r="L662" s="213"/>
      <c r="M662" s="214"/>
      <c r="N662" s="215"/>
      <c r="O662" s="215"/>
      <c r="P662" s="215"/>
      <c r="Q662" s="215"/>
      <c r="R662" s="215"/>
      <c r="S662" s="215"/>
      <c r="T662" s="216"/>
      <c r="AT662" s="217" t="s">
        <v>136</v>
      </c>
      <c r="AU662" s="217" t="s">
        <v>83</v>
      </c>
      <c r="AV662" s="13" t="s">
        <v>133</v>
      </c>
      <c r="AW662" s="13" t="s">
        <v>31</v>
      </c>
      <c r="AX662" s="13" t="s">
        <v>83</v>
      </c>
      <c r="AY662" s="217" t="s">
        <v>126</v>
      </c>
    </row>
    <row r="663" spans="1:65" s="2" customFormat="1" ht="24.2" customHeight="1">
      <c r="A663" s="33"/>
      <c r="B663" s="34"/>
      <c r="C663" s="228" t="s">
        <v>343</v>
      </c>
      <c r="D663" s="228" t="s">
        <v>433</v>
      </c>
      <c r="E663" s="229" t="s">
        <v>658</v>
      </c>
      <c r="F663" s="230" t="s">
        <v>659</v>
      </c>
      <c r="G663" s="231" t="s">
        <v>130</v>
      </c>
      <c r="H663" s="232">
        <v>18</v>
      </c>
      <c r="I663" s="233"/>
      <c r="J663" s="234">
        <f>ROUND(I663*H663,2)</f>
        <v>0</v>
      </c>
      <c r="K663" s="230" t="s">
        <v>131</v>
      </c>
      <c r="L663" s="38"/>
      <c r="M663" s="235" t="s">
        <v>1</v>
      </c>
      <c r="N663" s="236" t="s">
        <v>40</v>
      </c>
      <c r="O663" s="70"/>
      <c r="P663" s="187">
        <f>O663*H663</f>
        <v>0</v>
      </c>
      <c r="Q663" s="187">
        <v>0</v>
      </c>
      <c r="R663" s="187">
        <f>Q663*H663</f>
        <v>0</v>
      </c>
      <c r="S663" s="187">
        <v>0</v>
      </c>
      <c r="T663" s="188">
        <f>S663*H663</f>
        <v>0</v>
      </c>
      <c r="U663" s="33"/>
      <c r="V663" s="33"/>
      <c r="W663" s="33"/>
      <c r="X663" s="33"/>
      <c r="Y663" s="33"/>
      <c r="Z663" s="33"/>
      <c r="AA663" s="33"/>
      <c r="AB663" s="33"/>
      <c r="AC663" s="33"/>
      <c r="AD663" s="33"/>
      <c r="AE663" s="33"/>
      <c r="AR663" s="189" t="s">
        <v>133</v>
      </c>
      <c r="AT663" s="189" t="s">
        <v>433</v>
      </c>
      <c r="AU663" s="189" t="s">
        <v>83</v>
      </c>
      <c r="AY663" s="16" t="s">
        <v>126</v>
      </c>
      <c r="BE663" s="190">
        <f>IF(N663="základní",J663,0)</f>
        <v>0</v>
      </c>
      <c r="BF663" s="190">
        <f>IF(N663="snížená",J663,0)</f>
        <v>0</v>
      </c>
      <c r="BG663" s="190">
        <f>IF(N663="zákl. přenesená",J663,0)</f>
        <v>0</v>
      </c>
      <c r="BH663" s="190">
        <f>IF(N663="sníž. přenesená",J663,0)</f>
        <v>0</v>
      </c>
      <c r="BI663" s="190">
        <f>IF(N663="nulová",J663,0)</f>
        <v>0</v>
      </c>
      <c r="BJ663" s="16" t="s">
        <v>83</v>
      </c>
      <c r="BK663" s="190">
        <f>ROUND(I663*H663,2)</f>
        <v>0</v>
      </c>
      <c r="BL663" s="16" t="s">
        <v>133</v>
      </c>
      <c r="BM663" s="189" t="s">
        <v>660</v>
      </c>
    </row>
    <row r="664" spans="1:65" s="2" customFormat="1" ht="29.25">
      <c r="A664" s="33"/>
      <c r="B664" s="34"/>
      <c r="C664" s="35"/>
      <c r="D664" s="191" t="s">
        <v>135</v>
      </c>
      <c r="E664" s="35"/>
      <c r="F664" s="192" t="s">
        <v>661</v>
      </c>
      <c r="G664" s="35"/>
      <c r="H664" s="35"/>
      <c r="I664" s="193"/>
      <c r="J664" s="35"/>
      <c r="K664" s="35"/>
      <c r="L664" s="38"/>
      <c r="M664" s="194"/>
      <c r="N664" s="195"/>
      <c r="O664" s="70"/>
      <c r="P664" s="70"/>
      <c r="Q664" s="70"/>
      <c r="R664" s="70"/>
      <c r="S664" s="70"/>
      <c r="T664" s="71"/>
      <c r="U664" s="33"/>
      <c r="V664" s="33"/>
      <c r="W664" s="33"/>
      <c r="X664" s="33"/>
      <c r="Y664" s="33"/>
      <c r="Z664" s="33"/>
      <c r="AA664" s="33"/>
      <c r="AB664" s="33"/>
      <c r="AC664" s="33"/>
      <c r="AD664" s="33"/>
      <c r="AE664" s="33"/>
      <c r="AT664" s="16" t="s">
        <v>135</v>
      </c>
      <c r="AU664" s="16" t="s">
        <v>83</v>
      </c>
    </row>
    <row r="665" spans="1:65" s="14" customFormat="1" ht="11.25">
      <c r="B665" s="218"/>
      <c r="C665" s="219"/>
      <c r="D665" s="191" t="s">
        <v>136</v>
      </c>
      <c r="E665" s="220" t="s">
        <v>1</v>
      </c>
      <c r="F665" s="221" t="s">
        <v>662</v>
      </c>
      <c r="G665" s="219"/>
      <c r="H665" s="220" t="s">
        <v>1</v>
      </c>
      <c r="I665" s="222"/>
      <c r="J665" s="219"/>
      <c r="K665" s="219"/>
      <c r="L665" s="223"/>
      <c r="M665" s="224"/>
      <c r="N665" s="225"/>
      <c r="O665" s="225"/>
      <c r="P665" s="225"/>
      <c r="Q665" s="225"/>
      <c r="R665" s="225"/>
      <c r="S665" s="225"/>
      <c r="T665" s="226"/>
      <c r="AT665" s="227" t="s">
        <v>136</v>
      </c>
      <c r="AU665" s="227" t="s">
        <v>83</v>
      </c>
      <c r="AV665" s="14" t="s">
        <v>83</v>
      </c>
      <c r="AW665" s="14" t="s">
        <v>31</v>
      </c>
      <c r="AX665" s="14" t="s">
        <v>75</v>
      </c>
      <c r="AY665" s="227" t="s">
        <v>126</v>
      </c>
    </row>
    <row r="666" spans="1:65" s="12" customFormat="1" ht="11.25">
      <c r="B666" s="196"/>
      <c r="C666" s="197"/>
      <c r="D666" s="191" t="s">
        <v>136</v>
      </c>
      <c r="E666" s="198" t="s">
        <v>1</v>
      </c>
      <c r="F666" s="199" t="s">
        <v>663</v>
      </c>
      <c r="G666" s="197"/>
      <c r="H666" s="200">
        <v>18</v>
      </c>
      <c r="I666" s="201"/>
      <c r="J666" s="197"/>
      <c r="K666" s="197"/>
      <c r="L666" s="202"/>
      <c r="M666" s="203"/>
      <c r="N666" s="204"/>
      <c r="O666" s="204"/>
      <c r="P666" s="204"/>
      <c r="Q666" s="204"/>
      <c r="R666" s="204"/>
      <c r="S666" s="204"/>
      <c r="T666" s="205"/>
      <c r="AT666" s="206" t="s">
        <v>136</v>
      </c>
      <c r="AU666" s="206" t="s">
        <v>83</v>
      </c>
      <c r="AV666" s="12" t="s">
        <v>85</v>
      </c>
      <c r="AW666" s="12" t="s">
        <v>31</v>
      </c>
      <c r="AX666" s="12" t="s">
        <v>75</v>
      </c>
      <c r="AY666" s="206" t="s">
        <v>126</v>
      </c>
    </row>
    <row r="667" spans="1:65" s="13" customFormat="1" ht="11.25">
      <c r="B667" s="207"/>
      <c r="C667" s="208"/>
      <c r="D667" s="191" t="s">
        <v>136</v>
      </c>
      <c r="E667" s="209" t="s">
        <v>1</v>
      </c>
      <c r="F667" s="210" t="s">
        <v>138</v>
      </c>
      <c r="G667" s="208"/>
      <c r="H667" s="211">
        <v>18</v>
      </c>
      <c r="I667" s="212"/>
      <c r="J667" s="208"/>
      <c r="K667" s="208"/>
      <c r="L667" s="213"/>
      <c r="M667" s="214"/>
      <c r="N667" s="215"/>
      <c r="O667" s="215"/>
      <c r="P667" s="215"/>
      <c r="Q667" s="215"/>
      <c r="R667" s="215"/>
      <c r="S667" s="215"/>
      <c r="T667" s="216"/>
      <c r="AT667" s="217" t="s">
        <v>136</v>
      </c>
      <c r="AU667" s="217" t="s">
        <v>83</v>
      </c>
      <c r="AV667" s="13" t="s">
        <v>133</v>
      </c>
      <c r="AW667" s="13" t="s">
        <v>31</v>
      </c>
      <c r="AX667" s="13" t="s">
        <v>83</v>
      </c>
      <c r="AY667" s="217" t="s">
        <v>126</v>
      </c>
    </row>
    <row r="668" spans="1:65" s="2" customFormat="1" ht="24.2" customHeight="1">
      <c r="A668" s="33"/>
      <c r="B668" s="34"/>
      <c r="C668" s="228" t="s">
        <v>664</v>
      </c>
      <c r="D668" s="228" t="s">
        <v>433</v>
      </c>
      <c r="E668" s="229" t="s">
        <v>665</v>
      </c>
      <c r="F668" s="230" t="s">
        <v>666</v>
      </c>
      <c r="G668" s="231" t="s">
        <v>130</v>
      </c>
      <c r="H668" s="232">
        <v>15</v>
      </c>
      <c r="I668" s="233"/>
      <c r="J668" s="234">
        <f>ROUND(I668*H668,2)</f>
        <v>0</v>
      </c>
      <c r="K668" s="230" t="s">
        <v>131</v>
      </c>
      <c r="L668" s="38"/>
      <c r="M668" s="235" t="s">
        <v>1</v>
      </c>
      <c r="N668" s="236" t="s">
        <v>40</v>
      </c>
      <c r="O668" s="70"/>
      <c r="P668" s="187">
        <f>O668*H668</f>
        <v>0</v>
      </c>
      <c r="Q668" s="187">
        <v>0</v>
      </c>
      <c r="R668" s="187">
        <f>Q668*H668</f>
        <v>0</v>
      </c>
      <c r="S668" s="187">
        <v>0</v>
      </c>
      <c r="T668" s="188">
        <f>S668*H668</f>
        <v>0</v>
      </c>
      <c r="U668" s="33"/>
      <c r="V668" s="33"/>
      <c r="W668" s="33"/>
      <c r="X668" s="33"/>
      <c r="Y668" s="33"/>
      <c r="Z668" s="33"/>
      <c r="AA668" s="33"/>
      <c r="AB668" s="33"/>
      <c r="AC668" s="33"/>
      <c r="AD668" s="33"/>
      <c r="AE668" s="33"/>
      <c r="AR668" s="189" t="s">
        <v>133</v>
      </c>
      <c r="AT668" s="189" t="s">
        <v>433</v>
      </c>
      <c r="AU668" s="189" t="s">
        <v>83</v>
      </c>
      <c r="AY668" s="16" t="s">
        <v>126</v>
      </c>
      <c r="BE668" s="190">
        <f>IF(N668="základní",J668,0)</f>
        <v>0</v>
      </c>
      <c r="BF668" s="190">
        <f>IF(N668="snížená",J668,0)</f>
        <v>0</v>
      </c>
      <c r="BG668" s="190">
        <f>IF(N668="zákl. přenesená",J668,0)</f>
        <v>0</v>
      </c>
      <c r="BH668" s="190">
        <f>IF(N668="sníž. přenesená",J668,0)</f>
        <v>0</v>
      </c>
      <c r="BI668" s="190">
        <f>IF(N668="nulová",J668,0)</f>
        <v>0</v>
      </c>
      <c r="BJ668" s="16" t="s">
        <v>83</v>
      </c>
      <c r="BK668" s="190">
        <f>ROUND(I668*H668,2)</f>
        <v>0</v>
      </c>
      <c r="BL668" s="16" t="s">
        <v>133</v>
      </c>
      <c r="BM668" s="189" t="s">
        <v>667</v>
      </c>
    </row>
    <row r="669" spans="1:65" s="2" customFormat="1" ht="29.25">
      <c r="A669" s="33"/>
      <c r="B669" s="34"/>
      <c r="C669" s="35"/>
      <c r="D669" s="191" t="s">
        <v>135</v>
      </c>
      <c r="E669" s="35"/>
      <c r="F669" s="192" t="s">
        <v>668</v>
      </c>
      <c r="G669" s="35"/>
      <c r="H669" s="35"/>
      <c r="I669" s="193"/>
      <c r="J669" s="35"/>
      <c r="K669" s="35"/>
      <c r="L669" s="38"/>
      <c r="M669" s="194"/>
      <c r="N669" s="195"/>
      <c r="O669" s="70"/>
      <c r="P669" s="70"/>
      <c r="Q669" s="70"/>
      <c r="R669" s="70"/>
      <c r="S669" s="70"/>
      <c r="T669" s="71"/>
      <c r="U669" s="33"/>
      <c r="V669" s="33"/>
      <c r="W669" s="33"/>
      <c r="X669" s="33"/>
      <c r="Y669" s="33"/>
      <c r="Z669" s="33"/>
      <c r="AA669" s="33"/>
      <c r="AB669" s="33"/>
      <c r="AC669" s="33"/>
      <c r="AD669" s="33"/>
      <c r="AE669" s="33"/>
      <c r="AT669" s="16" t="s">
        <v>135</v>
      </c>
      <c r="AU669" s="16" t="s">
        <v>83</v>
      </c>
    </row>
    <row r="670" spans="1:65" s="14" customFormat="1" ht="11.25">
      <c r="B670" s="218"/>
      <c r="C670" s="219"/>
      <c r="D670" s="191" t="s">
        <v>136</v>
      </c>
      <c r="E670" s="220" t="s">
        <v>1</v>
      </c>
      <c r="F670" s="221" t="s">
        <v>669</v>
      </c>
      <c r="G670" s="219"/>
      <c r="H670" s="220" t="s">
        <v>1</v>
      </c>
      <c r="I670" s="222"/>
      <c r="J670" s="219"/>
      <c r="K670" s="219"/>
      <c r="L670" s="223"/>
      <c r="M670" s="224"/>
      <c r="N670" s="225"/>
      <c r="O670" s="225"/>
      <c r="P670" s="225"/>
      <c r="Q670" s="225"/>
      <c r="R670" s="225"/>
      <c r="S670" s="225"/>
      <c r="T670" s="226"/>
      <c r="AT670" s="227" t="s">
        <v>136</v>
      </c>
      <c r="AU670" s="227" t="s">
        <v>83</v>
      </c>
      <c r="AV670" s="14" t="s">
        <v>83</v>
      </c>
      <c r="AW670" s="14" t="s">
        <v>31</v>
      </c>
      <c r="AX670" s="14" t="s">
        <v>75</v>
      </c>
      <c r="AY670" s="227" t="s">
        <v>126</v>
      </c>
    </row>
    <row r="671" spans="1:65" s="12" customFormat="1" ht="11.25">
      <c r="B671" s="196"/>
      <c r="C671" s="197"/>
      <c r="D671" s="191" t="s">
        <v>136</v>
      </c>
      <c r="E671" s="198" t="s">
        <v>1</v>
      </c>
      <c r="F671" s="199" t="s">
        <v>670</v>
      </c>
      <c r="G671" s="197"/>
      <c r="H671" s="200">
        <v>15</v>
      </c>
      <c r="I671" s="201"/>
      <c r="J671" s="197"/>
      <c r="K671" s="197"/>
      <c r="L671" s="202"/>
      <c r="M671" s="203"/>
      <c r="N671" s="204"/>
      <c r="O671" s="204"/>
      <c r="P671" s="204"/>
      <c r="Q671" s="204"/>
      <c r="R671" s="204"/>
      <c r="S671" s="204"/>
      <c r="T671" s="205"/>
      <c r="AT671" s="206" t="s">
        <v>136</v>
      </c>
      <c r="AU671" s="206" t="s">
        <v>83</v>
      </c>
      <c r="AV671" s="12" t="s">
        <v>85</v>
      </c>
      <c r="AW671" s="12" t="s">
        <v>31</v>
      </c>
      <c r="AX671" s="12" t="s">
        <v>75</v>
      </c>
      <c r="AY671" s="206" t="s">
        <v>126</v>
      </c>
    </row>
    <row r="672" spans="1:65" s="13" customFormat="1" ht="11.25">
      <c r="B672" s="207"/>
      <c r="C672" s="208"/>
      <c r="D672" s="191" t="s">
        <v>136</v>
      </c>
      <c r="E672" s="209" t="s">
        <v>1</v>
      </c>
      <c r="F672" s="210" t="s">
        <v>138</v>
      </c>
      <c r="G672" s="208"/>
      <c r="H672" s="211">
        <v>15</v>
      </c>
      <c r="I672" s="212"/>
      <c r="J672" s="208"/>
      <c r="K672" s="208"/>
      <c r="L672" s="213"/>
      <c r="M672" s="214"/>
      <c r="N672" s="215"/>
      <c r="O672" s="215"/>
      <c r="P672" s="215"/>
      <c r="Q672" s="215"/>
      <c r="R672" s="215"/>
      <c r="S672" s="215"/>
      <c r="T672" s="216"/>
      <c r="AT672" s="217" t="s">
        <v>136</v>
      </c>
      <c r="AU672" s="217" t="s">
        <v>83</v>
      </c>
      <c r="AV672" s="13" t="s">
        <v>133</v>
      </c>
      <c r="AW672" s="13" t="s">
        <v>31</v>
      </c>
      <c r="AX672" s="13" t="s">
        <v>83</v>
      </c>
      <c r="AY672" s="217" t="s">
        <v>126</v>
      </c>
    </row>
    <row r="673" spans="1:65" s="2" customFormat="1" ht="24.2" customHeight="1">
      <c r="A673" s="33"/>
      <c r="B673" s="34"/>
      <c r="C673" s="228" t="s">
        <v>671</v>
      </c>
      <c r="D673" s="228" t="s">
        <v>433</v>
      </c>
      <c r="E673" s="229" t="s">
        <v>672</v>
      </c>
      <c r="F673" s="230" t="s">
        <v>673</v>
      </c>
      <c r="G673" s="231" t="s">
        <v>130</v>
      </c>
      <c r="H673" s="232">
        <v>42</v>
      </c>
      <c r="I673" s="233"/>
      <c r="J673" s="234">
        <f>ROUND(I673*H673,2)</f>
        <v>0</v>
      </c>
      <c r="K673" s="230" t="s">
        <v>131</v>
      </c>
      <c r="L673" s="38"/>
      <c r="M673" s="235" t="s">
        <v>1</v>
      </c>
      <c r="N673" s="236" t="s">
        <v>40</v>
      </c>
      <c r="O673" s="70"/>
      <c r="P673" s="187">
        <f>O673*H673</f>
        <v>0</v>
      </c>
      <c r="Q673" s="187">
        <v>0</v>
      </c>
      <c r="R673" s="187">
        <f>Q673*H673</f>
        <v>0</v>
      </c>
      <c r="S673" s="187">
        <v>0</v>
      </c>
      <c r="T673" s="188">
        <f>S673*H673</f>
        <v>0</v>
      </c>
      <c r="U673" s="33"/>
      <c r="V673" s="33"/>
      <c r="W673" s="33"/>
      <c r="X673" s="33"/>
      <c r="Y673" s="33"/>
      <c r="Z673" s="33"/>
      <c r="AA673" s="33"/>
      <c r="AB673" s="33"/>
      <c r="AC673" s="33"/>
      <c r="AD673" s="33"/>
      <c r="AE673" s="33"/>
      <c r="AR673" s="189" t="s">
        <v>133</v>
      </c>
      <c r="AT673" s="189" t="s">
        <v>433</v>
      </c>
      <c r="AU673" s="189" t="s">
        <v>83</v>
      </c>
      <c r="AY673" s="16" t="s">
        <v>126</v>
      </c>
      <c r="BE673" s="190">
        <f>IF(N673="základní",J673,0)</f>
        <v>0</v>
      </c>
      <c r="BF673" s="190">
        <f>IF(N673="snížená",J673,0)</f>
        <v>0</v>
      </c>
      <c r="BG673" s="190">
        <f>IF(N673="zákl. přenesená",J673,0)</f>
        <v>0</v>
      </c>
      <c r="BH673" s="190">
        <f>IF(N673="sníž. přenesená",J673,0)</f>
        <v>0</v>
      </c>
      <c r="BI673" s="190">
        <f>IF(N673="nulová",J673,0)</f>
        <v>0</v>
      </c>
      <c r="BJ673" s="16" t="s">
        <v>83</v>
      </c>
      <c r="BK673" s="190">
        <f>ROUND(I673*H673,2)</f>
        <v>0</v>
      </c>
      <c r="BL673" s="16" t="s">
        <v>133</v>
      </c>
      <c r="BM673" s="189" t="s">
        <v>674</v>
      </c>
    </row>
    <row r="674" spans="1:65" s="2" customFormat="1" ht="39">
      <c r="A674" s="33"/>
      <c r="B674" s="34"/>
      <c r="C674" s="35"/>
      <c r="D674" s="191" t="s">
        <v>135</v>
      </c>
      <c r="E674" s="35"/>
      <c r="F674" s="192" t="s">
        <v>675</v>
      </c>
      <c r="G674" s="35"/>
      <c r="H674" s="35"/>
      <c r="I674" s="193"/>
      <c r="J674" s="35"/>
      <c r="K674" s="35"/>
      <c r="L674" s="38"/>
      <c r="M674" s="194"/>
      <c r="N674" s="195"/>
      <c r="O674" s="70"/>
      <c r="P674" s="70"/>
      <c r="Q674" s="70"/>
      <c r="R674" s="70"/>
      <c r="S674" s="70"/>
      <c r="T674" s="71"/>
      <c r="U674" s="33"/>
      <c r="V674" s="33"/>
      <c r="W674" s="33"/>
      <c r="X674" s="33"/>
      <c r="Y674" s="33"/>
      <c r="Z674" s="33"/>
      <c r="AA674" s="33"/>
      <c r="AB674" s="33"/>
      <c r="AC674" s="33"/>
      <c r="AD674" s="33"/>
      <c r="AE674" s="33"/>
      <c r="AT674" s="16" t="s">
        <v>135</v>
      </c>
      <c r="AU674" s="16" t="s">
        <v>83</v>
      </c>
    </row>
    <row r="675" spans="1:65" s="14" customFormat="1" ht="11.25">
      <c r="B675" s="218"/>
      <c r="C675" s="219"/>
      <c r="D675" s="191" t="s">
        <v>136</v>
      </c>
      <c r="E675" s="220" t="s">
        <v>1</v>
      </c>
      <c r="F675" s="221" t="s">
        <v>288</v>
      </c>
      <c r="G675" s="219"/>
      <c r="H675" s="220" t="s">
        <v>1</v>
      </c>
      <c r="I675" s="222"/>
      <c r="J675" s="219"/>
      <c r="K675" s="219"/>
      <c r="L675" s="223"/>
      <c r="M675" s="224"/>
      <c r="N675" s="225"/>
      <c r="O675" s="225"/>
      <c r="P675" s="225"/>
      <c r="Q675" s="225"/>
      <c r="R675" s="225"/>
      <c r="S675" s="225"/>
      <c r="T675" s="226"/>
      <c r="AT675" s="227" t="s">
        <v>136</v>
      </c>
      <c r="AU675" s="227" t="s">
        <v>83</v>
      </c>
      <c r="AV675" s="14" t="s">
        <v>83</v>
      </c>
      <c r="AW675" s="14" t="s">
        <v>31</v>
      </c>
      <c r="AX675" s="14" t="s">
        <v>75</v>
      </c>
      <c r="AY675" s="227" t="s">
        <v>126</v>
      </c>
    </row>
    <row r="676" spans="1:65" s="12" customFormat="1" ht="11.25">
      <c r="B676" s="196"/>
      <c r="C676" s="197"/>
      <c r="D676" s="191" t="s">
        <v>136</v>
      </c>
      <c r="E676" s="198" t="s">
        <v>1</v>
      </c>
      <c r="F676" s="199" t="s">
        <v>676</v>
      </c>
      <c r="G676" s="197"/>
      <c r="H676" s="200">
        <v>42</v>
      </c>
      <c r="I676" s="201"/>
      <c r="J676" s="197"/>
      <c r="K676" s="197"/>
      <c r="L676" s="202"/>
      <c r="M676" s="203"/>
      <c r="N676" s="204"/>
      <c r="O676" s="204"/>
      <c r="P676" s="204"/>
      <c r="Q676" s="204"/>
      <c r="R676" s="204"/>
      <c r="S676" s="204"/>
      <c r="T676" s="205"/>
      <c r="AT676" s="206" t="s">
        <v>136</v>
      </c>
      <c r="AU676" s="206" t="s">
        <v>83</v>
      </c>
      <c r="AV676" s="12" t="s">
        <v>85</v>
      </c>
      <c r="AW676" s="12" t="s">
        <v>31</v>
      </c>
      <c r="AX676" s="12" t="s">
        <v>75</v>
      </c>
      <c r="AY676" s="206" t="s">
        <v>126</v>
      </c>
    </row>
    <row r="677" spans="1:65" s="13" customFormat="1" ht="11.25">
      <c r="B677" s="207"/>
      <c r="C677" s="208"/>
      <c r="D677" s="191" t="s">
        <v>136</v>
      </c>
      <c r="E677" s="209" t="s">
        <v>1</v>
      </c>
      <c r="F677" s="210" t="s">
        <v>138</v>
      </c>
      <c r="G677" s="208"/>
      <c r="H677" s="211">
        <v>42</v>
      </c>
      <c r="I677" s="212"/>
      <c r="J677" s="208"/>
      <c r="K677" s="208"/>
      <c r="L677" s="213"/>
      <c r="M677" s="214"/>
      <c r="N677" s="215"/>
      <c r="O677" s="215"/>
      <c r="P677" s="215"/>
      <c r="Q677" s="215"/>
      <c r="R677" s="215"/>
      <c r="S677" s="215"/>
      <c r="T677" s="216"/>
      <c r="AT677" s="217" t="s">
        <v>136</v>
      </c>
      <c r="AU677" s="217" t="s">
        <v>83</v>
      </c>
      <c r="AV677" s="13" t="s">
        <v>133</v>
      </c>
      <c r="AW677" s="13" t="s">
        <v>31</v>
      </c>
      <c r="AX677" s="13" t="s">
        <v>83</v>
      </c>
      <c r="AY677" s="217" t="s">
        <v>126</v>
      </c>
    </row>
    <row r="678" spans="1:65" s="2" customFormat="1" ht="37.9" customHeight="1">
      <c r="A678" s="33"/>
      <c r="B678" s="34"/>
      <c r="C678" s="228" t="s">
        <v>677</v>
      </c>
      <c r="D678" s="228" t="s">
        <v>433</v>
      </c>
      <c r="E678" s="229" t="s">
        <v>678</v>
      </c>
      <c r="F678" s="230" t="s">
        <v>679</v>
      </c>
      <c r="G678" s="231" t="s">
        <v>130</v>
      </c>
      <c r="H678" s="232">
        <v>8.4</v>
      </c>
      <c r="I678" s="233"/>
      <c r="J678" s="234">
        <f>ROUND(I678*H678,2)</f>
        <v>0</v>
      </c>
      <c r="K678" s="230" t="s">
        <v>131</v>
      </c>
      <c r="L678" s="38"/>
      <c r="M678" s="235" t="s">
        <v>1</v>
      </c>
      <c r="N678" s="236" t="s">
        <v>40</v>
      </c>
      <c r="O678" s="70"/>
      <c r="P678" s="187">
        <f>O678*H678</f>
        <v>0</v>
      </c>
      <c r="Q678" s="187">
        <v>0</v>
      </c>
      <c r="R678" s="187">
        <f>Q678*H678</f>
        <v>0</v>
      </c>
      <c r="S678" s="187">
        <v>0</v>
      </c>
      <c r="T678" s="188">
        <f>S678*H678</f>
        <v>0</v>
      </c>
      <c r="U678" s="33"/>
      <c r="V678" s="33"/>
      <c r="W678" s="33"/>
      <c r="X678" s="33"/>
      <c r="Y678" s="33"/>
      <c r="Z678" s="33"/>
      <c r="AA678" s="33"/>
      <c r="AB678" s="33"/>
      <c r="AC678" s="33"/>
      <c r="AD678" s="33"/>
      <c r="AE678" s="33"/>
      <c r="AR678" s="189" t="s">
        <v>133</v>
      </c>
      <c r="AT678" s="189" t="s">
        <v>433</v>
      </c>
      <c r="AU678" s="189" t="s">
        <v>83</v>
      </c>
      <c r="AY678" s="16" t="s">
        <v>126</v>
      </c>
      <c r="BE678" s="190">
        <f>IF(N678="základní",J678,0)</f>
        <v>0</v>
      </c>
      <c r="BF678" s="190">
        <f>IF(N678="snížená",J678,0)</f>
        <v>0</v>
      </c>
      <c r="BG678" s="190">
        <f>IF(N678="zákl. přenesená",J678,0)</f>
        <v>0</v>
      </c>
      <c r="BH678" s="190">
        <f>IF(N678="sníž. přenesená",J678,0)</f>
        <v>0</v>
      </c>
      <c r="BI678" s="190">
        <f>IF(N678="nulová",J678,0)</f>
        <v>0</v>
      </c>
      <c r="BJ678" s="16" t="s">
        <v>83</v>
      </c>
      <c r="BK678" s="190">
        <f>ROUND(I678*H678,2)</f>
        <v>0</v>
      </c>
      <c r="BL678" s="16" t="s">
        <v>133</v>
      </c>
      <c r="BM678" s="189" t="s">
        <v>680</v>
      </c>
    </row>
    <row r="679" spans="1:65" s="2" customFormat="1" ht="39">
      <c r="A679" s="33"/>
      <c r="B679" s="34"/>
      <c r="C679" s="35"/>
      <c r="D679" s="191" t="s">
        <v>135</v>
      </c>
      <c r="E679" s="35"/>
      <c r="F679" s="192" t="s">
        <v>681</v>
      </c>
      <c r="G679" s="35"/>
      <c r="H679" s="35"/>
      <c r="I679" s="193"/>
      <c r="J679" s="35"/>
      <c r="K679" s="35"/>
      <c r="L679" s="38"/>
      <c r="M679" s="194"/>
      <c r="N679" s="195"/>
      <c r="O679" s="70"/>
      <c r="P679" s="70"/>
      <c r="Q679" s="70"/>
      <c r="R679" s="70"/>
      <c r="S679" s="70"/>
      <c r="T679" s="71"/>
      <c r="U679" s="33"/>
      <c r="V679" s="33"/>
      <c r="W679" s="33"/>
      <c r="X679" s="33"/>
      <c r="Y679" s="33"/>
      <c r="Z679" s="33"/>
      <c r="AA679" s="33"/>
      <c r="AB679" s="33"/>
      <c r="AC679" s="33"/>
      <c r="AD679" s="33"/>
      <c r="AE679" s="33"/>
      <c r="AT679" s="16" t="s">
        <v>135</v>
      </c>
      <c r="AU679" s="16" t="s">
        <v>83</v>
      </c>
    </row>
    <row r="680" spans="1:65" s="14" customFormat="1" ht="11.25">
      <c r="B680" s="218"/>
      <c r="C680" s="219"/>
      <c r="D680" s="191" t="s">
        <v>136</v>
      </c>
      <c r="E680" s="220" t="s">
        <v>1</v>
      </c>
      <c r="F680" s="221" t="s">
        <v>270</v>
      </c>
      <c r="G680" s="219"/>
      <c r="H680" s="220" t="s">
        <v>1</v>
      </c>
      <c r="I680" s="222"/>
      <c r="J680" s="219"/>
      <c r="K680" s="219"/>
      <c r="L680" s="223"/>
      <c r="M680" s="224"/>
      <c r="N680" s="225"/>
      <c r="O680" s="225"/>
      <c r="P680" s="225"/>
      <c r="Q680" s="225"/>
      <c r="R680" s="225"/>
      <c r="S680" s="225"/>
      <c r="T680" s="226"/>
      <c r="AT680" s="227" t="s">
        <v>136</v>
      </c>
      <c r="AU680" s="227" t="s">
        <v>83</v>
      </c>
      <c r="AV680" s="14" t="s">
        <v>83</v>
      </c>
      <c r="AW680" s="14" t="s">
        <v>31</v>
      </c>
      <c r="AX680" s="14" t="s">
        <v>75</v>
      </c>
      <c r="AY680" s="227" t="s">
        <v>126</v>
      </c>
    </row>
    <row r="681" spans="1:65" s="12" customFormat="1" ht="11.25">
      <c r="B681" s="196"/>
      <c r="C681" s="197"/>
      <c r="D681" s="191" t="s">
        <v>136</v>
      </c>
      <c r="E681" s="198" t="s">
        <v>1</v>
      </c>
      <c r="F681" s="199" t="s">
        <v>299</v>
      </c>
      <c r="G681" s="197"/>
      <c r="H681" s="200">
        <v>8.4</v>
      </c>
      <c r="I681" s="201"/>
      <c r="J681" s="197"/>
      <c r="K681" s="197"/>
      <c r="L681" s="202"/>
      <c r="M681" s="203"/>
      <c r="N681" s="204"/>
      <c r="O681" s="204"/>
      <c r="P681" s="204"/>
      <c r="Q681" s="204"/>
      <c r="R681" s="204"/>
      <c r="S681" s="204"/>
      <c r="T681" s="205"/>
      <c r="AT681" s="206" t="s">
        <v>136</v>
      </c>
      <c r="AU681" s="206" t="s">
        <v>83</v>
      </c>
      <c r="AV681" s="12" t="s">
        <v>85</v>
      </c>
      <c r="AW681" s="12" t="s">
        <v>31</v>
      </c>
      <c r="AX681" s="12" t="s">
        <v>75</v>
      </c>
      <c r="AY681" s="206" t="s">
        <v>126</v>
      </c>
    </row>
    <row r="682" spans="1:65" s="13" customFormat="1" ht="11.25">
      <c r="B682" s="207"/>
      <c r="C682" s="208"/>
      <c r="D682" s="191" t="s">
        <v>136</v>
      </c>
      <c r="E682" s="209" t="s">
        <v>1</v>
      </c>
      <c r="F682" s="210" t="s">
        <v>138</v>
      </c>
      <c r="G682" s="208"/>
      <c r="H682" s="211">
        <v>8.4</v>
      </c>
      <c r="I682" s="212"/>
      <c r="J682" s="208"/>
      <c r="K682" s="208"/>
      <c r="L682" s="213"/>
      <c r="M682" s="214"/>
      <c r="N682" s="215"/>
      <c r="O682" s="215"/>
      <c r="P682" s="215"/>
      <c r="Q682" s="215"/>
      <c r="R682" s="215"/>
      <c r="S682" s="215"/>
      <c r="T682" s="216"/>
      <c r="AT682" s="217" t="s">
        <v>136</v>
      </c>
      <c r="AU682" s="217" t="s">
        <v>83</v>
      </c>
      <c r="AV682" s="13" t="s">
        <v>133</v>
      </c>
      <c r="AW682" s="13" t="s">
        <v>31</v>
      </c>
      <c r="AX682" s="13" t="s">
        <v>83</v>
      </c>
      <c r="AY682" s="217" t="s">
        <v>126</v>
      </c>
    </row>
    <row r="683" spans="1:65" s="2" customFormat="1" ht="24.2" customHeight="1">
      <c r="A683" s="33"/>
      <c r="B683" s="34"/>
      <c r="C683" s="228" t="s">
        <v>682</v>
      </c>
      <c r="D683" s="228" t="s">
        <v>433</v>
      </c>
      <c r="E683" s="229" t="s">
        <v>683</v>
      </c>
      <c r="F683" s="230" t="s">
        <v>684</v>
      </c>
      <c r="G683" s="231" t="s">
        <v>130</v>
      </c>
      <c r="H683" s="232">
        <v>14</v>
      </c>
      <c r="I683" s="233"/>
      <c r="J683" s="234">
        <f>ROUND(I683*H683,2)</f>
        <v>0</v>
      </c>
      <c r="K683" s="230" t="s">
        <v>131</v>
      </c>
      <c r="L683" s="38"/>
      <c r="M683" s="235" t="s">
        <v>1</v>
      </c>
      <c r="N683" s="236" t="s">
        <v>40</v>
      </c>
      <c r="O683" s="70"/>
      <c r="P683" s="187">
        <f>O683*H683</f>
        <v>0</v>
      </c>
      <c r="Q683" s="187">
        <v>0</v>
      </c>
      <c r="R683" s="187">
        <f>Q683*H683</f>
        <v>0</v>
      </c>
      <c r="S683" s="187">
        <v>0</v>
      </c>
      <c r="T683" s="188">
        <f>S683*H683</f>
        <v>0</v>
      </c>
      <c r="U683" s="33"/>
      <c r="V683" s="33"/>
      <c r="W683" s="33"/>
      <c r="X683" s="33"/>
      <c r="Y683" s="33"/>
      <c r="Z683" s="33"/>
      <c r="AA683" s="33"/>
      <c r="AB683" s="33"/>
      <c r="AC683" s="33"/>
      <c r="AD683" s="33"/>
      <c r="AE683" s="33"/>
      <c r="AR683" s="189" t="s">
        <v>133</v>
      </c>
      <c r="AT683" s="189" t="s">
        <v>433</v>
      </c>
      <c r="AU683" s="189" t="s">
        <v>83</v>
      </c>
      <c r="AY683" s="16" t="s">
        <v>126</v>
      </c>
      <c r="BE683" s="190">
        <f>IF(N683="základní",J683,0)</f>
        <v>0</v>
      </c>
      <c r="BF683" s="190">
        <f>IF(N683="snížená",J683,0)</f>
        <v>0</v>
      </c>
      <c r="BG683" s="190">
        <f>IF(N683="zákl. přenesená",J683,0)</f>
        <v>0</v>
      </c>
      <c r="BH683" s="190">
        <f>IF(N683="sníž. přenesená",J683,0)</f>
        <v>0</v>
      </c>
      <c r="BI683" s="190">
        <f>IF(N683="nulová",J683,0)</f>
        <v>0</v>
      </c>
      <c r="BJ683" s="16" t="s">
        <v>83</v>
      </c>
      <c r="BK683" s="190">
        <f>ROUND(I683*H683,2)</f>
        <v>0</v>
      </c>
      <c r="BL683" s="16" t="s">
        <v>133</v>
      </c>
      <c r="BM683" s="189" t="s">
        <v>685</v>
      </c>
    </row>
    <row r="684" spans="1:65" s="2" customFormat="1" ht="29.25">
      <c r="A684" s="33"/>
      <c r="B684" s="34"/>
      <c r="C684" s="35"/>
      <c r="D684" s="191" t="s">
        <v>135</v>
      </c>
      <c r="E684" s="35"/>
      <c r="F684" s="192" t="s">
        <v>686</v>
      </c>
      <c r="G684" s="35"/>
      <c r="H684" s="35"/>
      <c r="I684" s="193"/>
      <c r="J684" s="35"/>
      <c r="K684" s="35"/>
      <c r="L684" s="38"/>
      <c r="M684" s="194"/>
      <c r="N684" s="195"/>
      <c r="O684" s="70"/>
      <c r="P684" s="70"/>
      <c r="Q684" s="70"/>
      <c r="R684" s="70"/>
      <c r="S684" s="70"/>
      <c r="T684" s="71"/>
      <c r="U684" s="33"/>
      <c r="V684" s="33"/>
      <c r="W684" s="33"/>
      <c r="X684" s="33"/>
      <c r="Y684" s="33"/>
      <c r="Z684" s="33"/>
      <c r="AA684" s="33"/>
      <c r="AB684" s="33"/>
      <c r="AC684" s="33"/>
      <c r="AD684" s="33"/>
      <c r="AE684" s="33"/>
      <c r="AT684" s="16" t="s">
        <v>135</v>
      </c>
      <c r="AU684" s="16" t="s">
        <v>83</v>
      </c>
    </row>
    <row r="685" spans="1:65" s="14" customFormat="1" ht="11.25">
      <c r="B685" s="218"/>
      <c r="C685" s="219"/>
      <c r="D685" s="191" t="s">
        <v>136</v>
      </c>
      <c r="E685" s="220" t="s">
        <v>1</v>
      </c>
      <c r="F685" s="221" t="s">
        <v>270</v>
      </c>
      <c r="G685" s="219"/>
      <c r="H685" s="220" t="s">
        <v>1</v>
      </c>
      <c r="I685" s="222"/>
      <c r="J685" s="219"/>
      <c r="K685" s="219"/>
      <c r="L685" s="223"/>
      <c r="M685" s="224"/>
      <c r="N685" s="225"/>
      <c r="O685" s="225"/>
      <c r="P685" s="225"/>
      <c r="Q685" s="225"/>
      <c r="R685" s="225"/>
      <c r="S685" s="225"/>
      <c r="T685" s="226"/>
      <c r="AT685" s="227" t="s">
        <v>136</v>
      </c>
      <c r="AU685" s="227" t="s">
        <v>83</v>
      </c>
      <c r="AV685" s="14" t="s">
        <v>83</v>
      </c>
      <c r="AW685" s="14" t="s">
        <v>31</v>
      </c>
      <c r="AX685" s="14" t="s">
        <v>75</v>
      </c>
      <c r="AY685" s="227" t="s">
        <v>126</v>
      </c>
    </row>
    <row r="686" spans="1:65" s="12" customFormat="1" ht="11.25">
      <c r="B686" s="196"/>
      <c r="C686" s="197"/>
      <c r="D686" s="191" t="s">
        <v>136</v>
      </c>
      <c r="E686" s="198" t="s">
        <v>1</v>
      </c>
      <c r="F686" s="199" t="s">
        <v>687</v>
      </c>
      <c r="G686" s="197"/>
      <c r="H686" s="200">
        <v>14</v>
      </c>
      <c r="I686" s="201"/>
      <c r="J686" s="197"/>
      <c r="K686" s="197"/>
      <c r="L686" s="202"/>
      <c r="M686" s="203"/>
      <c r="N686" s="204"/>
      <c r="O686" s="204"/>
      <c r="P686" s="204"/>
      <c r="Q686" s="204"/>
      <c r="R686" s="204"/>
      <c r="S686" s="204"/>
      <c r="T686" s="205"/>
      <c r="AT686" s="206" t="s">
        <v>136</v>
      </c>
      <c r="AU686" s="206" t="s">
        <v>83</v>
      </c>
      <c r="AV686" s="12" t="s">
        <v>85</v>
      </c>
      <c r="AW686" s="12" t="s">
        <v>31</v>
      </c>
      <c r="AX686" s="12" t="s">
        <v>75</v>
      </c>
      <c r="AY686" s="206" t="s">
        <v>126</v>
      </c>
    </row>
    <row r="687" spans="1:65" s="13" customFormat="1" ht="11.25">
      <c r="B687" s="207"/>
      <c r="C687" s="208"/>
      <c r="D687" s="191" t="s">
        <v>136</v>
      </c>
      <c r="E687" s="209" t="s">
        <v>1</v>
      </c>
      <c r="F687" s="210" t="s">
        <v>138</v>
      </c>
      <c r="G687" s="208"/>
      <c r="H687" s="211">
        <v>14</v>
      </c>
      <c r="I687" s="212"/>
      <c r="J687" s="208"/>
      <c r="K687" s="208"/>
      <c r="L687" s="213"/>
      <c r="M687" s="214"/>
      <c r="N687" s="215"/>
      <c r="O687" s="215"/>
      <c r="P687" s="215"/>
      <c r="Q687" s="215"/>
      <c r="R687" s="215"/>
      <c r="S687" s="215"/>
      <c r="T687" s="216"/>
      <c r="AT687" s="217" t="s">
        <v>136</v>
      </c>
      <c r="AU687" s="217" t="s">
        <v>83</v>
      </c>
      <c r="AV687" s="13" t="s">
        <v>133</v>
      </c>
      <c r="AW687" s="13" t="s">
        <v>31</v>
      </c>
      <c r="AX687" s="13" t="s">
        <v>83</v>
      </c>
      <c r="AY687" s="217" t="s">
        <v>126</v>
      </c>
    </row>
    <row r="688" spans="1:65" s="2" customFormat="1" ht="24.2" customHeight="1">
      <c r="A688" s="33"/>
      <c r="B688" s="34"/>
      <c r="C688" s="228" t="s">
        <v>688</v>
      </c>
      <c r="D688" s="228" t="s">
        <v>433</v>
      </c>
      <c r="E688" s="229" t="s">
        <v>689</v>
      </c>
      <c r="F688" s="230" t="s">
        <v>690</v>
      </c>
      <c r="G688" s="231" t="s">
        <v>130</v>
      </c>
      <c r="H688" s="232">
        <v>6</v>
      </c>
      <c r="I688" s="233"/>
      <c r="J688" s="234">
        <f>ROUND(I688*H688,2)</f>
        <v>0</v>
      </c>
      <c r="K688" s="230" t="s">
        <v>131</v>
      </c>
      <c r="L688" s="38"/>
      <c r="M688" s="235" t="s">
        <v>1</v>
      </c>
      <c r="N688" s="236" t="s">
        <v>40</v>
      </c>
      <c r="O688" s="70"/>
      <c r="P688" s="187">
        <f>O688*H688</f>
        <v>0</v>
      </c>
      <c r="Q688" s="187">
        <v>0</v>
      </c>
      <c r="R688" s="187">
        <f>Q688*H688</f>
        <v>0</v>
      </c>
      <c r="S688" s="187">
        <v>0</v>
      </c>
      <c r="T688" s="188">
        <f>S688*H688</f>
        <v>0</v>
      </c>
      <c r="U688" s="33"/>
      <c r="V688" s="33"/>
      <c r="W688" s="33"/>
      <c r="X688" s="33"/>
      <c r="Y688" s="33"/>
      <c r="Z688" s="33"/>
      <c r="AA688" s="33"/>
      <c r="AB688" s="33"/>
      <c r="AC688" s="33"/>
      <c r="AD688" s="33"/>
      <c r="AE688" s="33"/>
      <c r="AR688" s="189" t="s">
        <v>133</v>
      </c>
      <c r="AT688" s="189" t="s">
        <v>433</v>
      </c>
      <c r="AU688" s="189" t="s">
        <v>83</v>
      </c>
      <c r="AY688" s="16" t="s">
        <v>126</v>
      </c>
      <c r="BE688" s="190">
        <f>IF(N688="základní",J688,0)</f>
        <v>0</v>
      </c>
      <c r="BF688" s="190">
        <f>IF(N688="snížená",J688,0)</f>
        <v>0</v>
      </c>
      <c r="BG688" s="190">
        <f>IF(N688="zákl. přenesená",J688,0)</f>
        <v>0</v>
      </c>
      <c r="BH688" s="190">
        <f>IF(N688="sníž. přenesená",J688,0)</f>
        <v>0</v>
      </c>
      <c r="BI688" s="190">
        <f>IF(N688="nulová",J688,0)</f>
        <v>0</v>
      </c>
      <c r="BJ688" s="16" t="s">
        <v>83</v>
      </c>
      <c r="BK688" s="190">
        <f>ROUND(I688*H688,2)</f>
        <v>0</v>
      </c>
      <c r="BL688" s="16" t="s">
        <v>133</v>
      </c>
      <c r="BM688" s="189" t="s">
        <v>691</v>
      </c>
    </row>
    <row r="689" spans="1:65" s="2" customFormat="1" ht="58.5">
      <c r="A689" s="33"/>
      <c r="B689" s="34"/>
      <c r="C689" s="35"/>
      <c r="D689" s="191" t="s">
        <v>135</v>
      </c>
      <c r="E689" s="35"/>
      <c r="F689" s="192" t="s">
        <v>692</v>
      </c>
      <c r="G689" s="35"/>
      <c r="H689" s="35"/>
      <c r="I689" s="193"/>
      <c r="J689" s="35"/>
      <c r="K689" s="35"/>
      <c r="L689" s="38"/>
      <c r="M689" s="194"/>
      <c r="N689" s="195"/>
      <c r="O689" s="70"/>
      <c r="P689" s="70"/>
      <c r="Q689" s="70"/>
      <c r="R689" s="70"/>
      <c r="S689" s="70"/>
      <c r="T689" s="71"/>
      <c r="U689" s="33"/>
      <c r="V689" s="33"/>
      <c r="W689" s="33"/>
      <c r="X689" s="33"/>
      <c r="Y689" s="33"/>
      <c r="Z689" s="33"/>
      <c r="AA689" s="33"/>
      <c r="AB689" s="33"/>
      <c r="AC689" s="33"/>
      <c r="AD689" s="33"/>
      <c r="AE689" s="33"/>
      <c r="AT689" s="16" t="s">
        <v>135</v>
      </c>
      <c r="AU689" s="16" t="s">
        <v>83</v>
      </c>
    </row>
    <row r="690" spans="1:65" s="14" customFormat="1" ht="11.25">
      <c r="B690" s="218"/>
      <c r="C690" s="219"/>
      <c r="D690" s="191" t="s">
        <v>136</v>
      </c>
      <c r="E690" s="220" t="s">
        <v>1</v>
      </c>
      <c r="F690" s="221" t="s">
        <v>693</v>
      </c>
      <c r="G690" s="219"/>
      <c r="H690" s="220" t="s">
        <v>1</v>
      </c>
      <c r="I690" s="222"/>
      <c r="J690" s="219"/>
      <c r="K690" s="219"/>
      <c r="L690" s="223"/>
      <c r="M690" s="224"/>
      <c r="N690" s="225"/>
      <c r="O690" s="225"/>
      <c r="P690" s="225"/>
      <c r="Q690" s="225"/>
      <c r="R690" s="225"/>
      <c r="S690" s="225"/>
      <c r="T690" s="226"/>
      <c r="AT690" s="227" t="s">
        <v>136</v>
      </c>
      <c r="AU690" s="227" t="s">
        <v>83</v>
      </c>
      <c r="AV690" s="14" t="s">
        <v>83</v>
      </c>
      <c r="AW690" s="14" t="s">
        <v>31</v>
      </c>
      <c r="AX690" s="14" t="s">
        <v>75</v>
      </c>
      <c r="AY690" s="227" t="s">
        <v>126</v>
      </c>
    </row>
    <row r="691" spans="1:65" s="12" customFormat="1" ht="11.25">
      <c r="B691" s="196"/>
      <c r="C691" s="197"/>
      <c r="D691" s="191" t="s">
        <v>136</v>
      </c>
      <c r="E691" s="198" t="s">
        <v>1</v>
      </c>
      <c r="F691" s="199" t="s">
        <v>162</v>
      </c>
      <c r="G691" s="197"/>
      <c r="H691" s="200">
        <v>6</v>
      </c>
      <c r="I691" s="201"/>
      <c r="J691" s="197"/>
      <c r="K691" s="197"/>
      <c r="L691" s="202"/>
      <c r="M691" s="203"/>
      <c r="N691" s="204"/>
      <c r="O691" s="204"/>
      <c r="P691" s="204"/>
      <c r="Q691" s="204"/>
      <c r="R691" s="204"/>
      <c r="S691" s="204"/>
      <c r="T691" s="205"/>
      <c r="AT691" s="206" t="s">
        <v>136</v>
      </c>
      <c r="AU691" s="206" t="s">
        <v>83</v>
      </c>
      <c r="AV691" s="12" t="s">
        <v>85</v>
      </c>
      <c r="AW691" s="12" t="s">
        <v>31</v>
      </c>
      <c r="AX691" s="12" t="s">
        <v>75</v>
      </c>
      <c r="AY691" s="206" t="s">
        <v>126</v>
      </c>
    </row>
    <row r="692" spans="1:65" s="13" customFormat="1" ht="11.25">
      <c r="B692" s="207"/>
      <c r="C692" s="208"/>
      <c r="D692" s="191" t="s">
        <v>136</v>
      </c>
      <c r="E692" s="209" t="s">
        <v>1</v>
      </c>
      <c r="F692" s="210" t="s">
        <v>138</v>
      </c>
      <c r="G692" s="208"/>
      <c r="H692" s="211">
        <v>6</v>
      </c>
      <c r="I692" s="212"/>
      <c r="J692" s="208"/>
      <c r="K692" s="208"/>
      <c r="L692" s="213"/>
      <c r="M692" s="214"/>
      <c r="N692" s="215"/>
      <c r="O692" s="215"/>
      <c r="P692" s="215"/>
      <c r="Q692" s="215"/>
      <c r="R692" s="215"/>
      <c r="S692" s="215"/>
      <c r="T692" s="216"/>
      <c r="AT692" s="217" t="s">
        <v>136</v>
      </c>
      <c r="AU692" s="217" t="s">
        <v>83</v>
      </c>
      <c r="AV692" s="13" t="s">
        <v>133</v>
      </c>
      <c r="AW692" s="13" t="s">
        <v>31</v>
      </c>
      <c r="AX692" s="13" t="s">
        <v>83</v>
      </c>
      <c r="AY692" s="217" t="s">
        <v>126</v>
      </c>
    </row>
    <row r="693" spans="1:65" s="2" customFormat="1" ht="21.75" customHeight="1">
      <c r="A693" s="33"/>
      <c r="B693" s="34"/>
      <c r="C693" s="228" t="s">
        <v>694</v>
      </c>
      <c r="D693" s="228" t="s">
        <v>433</v>
      </c>
      <c r="E693" s="229" t="s">
        <v>695</v>
      </c>
      <c r="F693" s="230" t="s">
        <v>696</v>
      </c>
      <c r="G693" s="231" t="s">
        <v>130</v>
      </c>
      <c r="H693" s="232">
        <v>42</v>
      </c>
      <c r="I693" s="233"/>
      <c r="J693" s="234">
        <f>ROUND(I693*H693,2)</f>
        <v>0</v>
      </c>
      <c r="K693" s="230" t="s">
        <v>131</v>
      </c>
      <c r="L693" s="38"/>
      <c r="M693" s="235" t="s">
        <v>1</v>
      </c>
      <c r="N693" s="236" t="s">
        <v>40</v>
      </c>
      <c r="O693" s="70"/>
      <c r="P693" s="187">
        <f>O693*H693</f>
        <v>0</v>
      </c>
      <c r="Q693" s="187">
        <v>0</v>
      </c>
      <c r="R693" s="187">
        <f>Q693*H693</f>
        <v>0</v>
      </c>
      <c r="S693" s="187">
        <v>0</v>
      </c>
      <c r="T693" s="188">
        <f>S693*H693</f>
        <v>0</v>
      </c>
      <c r="U693" s="33"/>
      <c r="V693" s="33"/>
      <c r="W693" s="33"/>
      <c r="X693" s="33"/>
      <c r="Y693" s="33"/>
      <c r="Z693" s="33"/>
      <c r="AA693" s="33"/>
      <c r="AB693" s="33"/>
      <c r="AC693" s="33"/>
      <c r="AD693" s="33"/>
      <c r="AE693" s="33"/>
      <c r="AR693" s="189" t="s">
        <v>133</v>
      </c>
      <c r="AT693" s="189" t="s">
        <v>433</v>
      </c>
      <c r="AU693" s="189" t="s">
        <v>83</v>
      </c>
      <c r="AY693" s="16" t="s">
        <v>126</v>
      </c>
      <c r="BE693" s="190">
        <f>IF(N693="základní",J693,0)</f>
        <v>0</v>
      </c>
      <c r="BF693" s="190">
        <f>IF(N693="snížená",J693,0)</f>
        <v>0</v>
      </c>
      <c r="BG693" s="190">
        <f>IF(N693="zákl. přenesená",J693,0)</f>
        <v>0</v>
      </c>
      <c r="BH693" s="190">
        <f>IF(N693="sníž. přenesená",J693,0)</f>
        <v>0</v>
      </c>
      <c r="BI693" s="190">
        <f>IF(N693="nulová",J693,0)</f>
        <v>0</v>
      </c>
      <c r="BJ693" s="16" t="s">
        <v>83</v>
      </c>
      <c r="BK693" s="190">
        <f>ROUND(I693*H693,2)</f>
        <v>0</v>
      </c>
      <c r="BL693" s="16" t="s">
        <v>133</v>
      </c>
      <c r="BM693" s="189" t="s">
        <v>697</v>
      </c>
    </row>
    <row r="694" spans="1:65" s="2" customFormat="1" ht="19.5">
      <c r="A694" s="33"/>
      <c r="B694" s="34"/>
      <c r="C694" s="35"/>
      <c r="D694" s="191" t="s">
        <v>135</v>
      </c>
      <c r="E694" s="35"/>
      <c r="F694" s="192" t="s">
        <v>698</v>
      </c>
      <c r="G694" s="35"/>
      <c r="H694" s="35"/>
      <c r="I694" s="193"/>
      <c r="J694" s="35"/>
      <c r="K694" s="35"/>
      <c r="L694" s="38"/>
      <c r="M694" s="194"/>
      <c r="N694" s="195"/>
      <c r="O694" s="70"/>
      <c r="P694" s="70"/>
      <c r="Q694" s="70"/>
      <c r="R694" s="70"/>
      <c r="S694" s="70"/>
      <c r="T694" s="71"/>
      <c r="U694" s="33"/>
      <c r="V694" s="33"/>
      <c r="W694" s="33"/>
      <c r="X694" s="33"/>
      <c r="Y694" s="33"/>
      <c r="Z694" s="33"/>
      <c r="AA694" s="33"/>
      <c r="AB694" s="33"/>
      <c r="AC694" s="33"/>
      <c r="AD694" s="33"/>
      <c r="AE694" s="33"/>
      <c r="AT694" s="16" t="s">
        <v>135</v>
      </c>
      <c r="AU694" s="16" t="s">
        <v>83</v>
      </c>
    </row>
    <row r="695" spans="1:65" s="14" customFormat="1" ht="11.25">
      <c r="B695" s="218"/>
      <c r="C695" s="219"/>
      <c r="D695" s="191" t="s">
        <v>136</v>
      </c>
      <c r="E695" s="220" t="s">
        <v>1</v>
      </c>
      <c r="F695" s="221" t="s">
        <v>359</v>
      </c>
      <c r="G695" s="219"/>
      <c r="H695" s="220" t="s">
        <v>1</v>
      </c>
      <c r="I695" s="222"/>
      <c r="J695" s="219"/>
      <c r="K695" s="219"/>
      <c r="L695" s="223"/>
      <c r="M695" s="224"/>
      <c r="N695" s="225"/>
      <c r="O695" s="225"/>
      <c r="P695" s="225"/>
      <c r="Q695" s="225"/>
      <c r="R695" s="225"/>
      <c r="S695" s="225"/>
      <c r="T695" s="226"/>
      <c r="AT695" s="227" t="s">
        <v>136</v>
      </c>
      <c r="AU695" s="227" t="s">
        <v>83</v>
      </c>
      <c r="AV695" s="14" t="s">
        <v>83</v>
      </c>
      <c r="AW695" s="14" t="s">
        <v>31</v>
      </c>
      <c r="AX695" s="14" t="s">
        <v>75</v>
      </c>
      <c r="AY695" s="227" t="s">
        <v>126</v>
      </c>
    </row>
    <row r="696" spans="1:65" s="12" customFormat="1" ht="11.25">
      <c r="B696" s="196"/>
      <c r="C696" s="197"/>
      <c r="D696" s="191" t="s">
        <v>136</v>
      </c>
      <c r="E696" s="198" t="s">
        <v>1</v>
      </c>
      <c r="F696" s="199" t="s">
        <v>699</v>
      </c>
      <c r="G696" s="197"/>
      <c r="H696" s="200">
        <v>8</v>
      </c>
      <c r="I696" s="201"/>
      <c r="J696" s="197"/>
      <c r="K696" s="197"/>
      <c r="L696" s="202"/>
      <c r="M696" s="203"/>
      <c r="N696" s="204"/>
      <c r="O696" s="204"/>
      <c r="P696" s="204"/>
      <c r="Q696" s="204"/>
      <c r="R696" s="204"/>
      <c r="S696" s="204"/>
      <c r="T696" s="205"/>
      <c r="AT696" s="206" t="s">
        <v>136</v>
      </c>
      <c r="AU696" s="206" t="s">
        <v>83</v>
      </c>
      <c r="AV696" s="12" t="s">
        <v>85</v>
      </c>
      <c r="AW696" s="12" t="s">
        <v>31</v>
      </c>
      <c r="AX696" s="12" t="s">
        <v>75</v>
      </c>
      <c r="AY696" s="206" t="s">
        <v>126</v>
      </c>
    </row>
    <row r="697" spans="1:65" s="14" customFormat="1" ht="11.25">
      <c r="B697" s="218"/>
      <c r="C697" s="219"/>
      <c r="D697" s="191" t="s">
        <v>136</v>
      </c>
      <c r="E697" s="220" t="s">
        <v>1</v>
      </c>
      <c r="F697" s="221" t="s">
        <v>361</v>
      </c>
      <c r="G697" s="219"/>
      <c r="H697" s="220" t="s">
        <v>1</v>
      </c>
      <c r="I697" s="222"/>
      <c r="J697" s="219"/>
      <c r="K697" s="219"/>
      <c r="L697" s="223"/>
      <c r="M697" s="224"/>
      <c r="N697" s="225"/>
      <c r="O697" s="225"/>
      <c r="P697" s="225"/>
      <c r="Q697" s="225"/>
      <c r="R697" s="225"/>
      <c r="S697" s="225"/>
      <c r="T697" s="226"/>
      <c r="AT697" s="227" t="s">
        <v>136</v>
      </c>
      <c r="AU697" s="227" t="s">
        <v>83</v>
      </c>
      <c r="AV697" s="14" t="s">
        <v>83</v>
      </c>
      <c r="AW697" s="14" t="s">
        <v>31</v>
      </c>
      <c r="AX697" s="14" t="s">
        <v>75</v>
      </c>
      <c r="AY697" s="227" t="s">
        <v>126</v>
      </c>
    </row>
    <row r="698" spans="1:65" s="12" customFormat="1" ht="11.25">
      <c r="B698" s="196"/>
      <c r="C698" s="197"/>
      <c r="D698" s="191" t="s">
        <v>136</v>
      </c>
      <c r="E698" s="198" t="s">
        <v>1</v>
      </c>
      <c r="F698" s="199" t="s">
        <v>687</v>
      </c>
      <c r="G698" s="197"/>
      <c r="H698" s="200">
        <v>14</v>
      </c>
      <c r="I698" s="201"/>
      <c r="J698" s="197"/>
      <c r="K698" s="197"/>
      <c r="L698" s="202"/>
      <c r="M698" s="203"/>
      <c r="N698" s="204"/>
      <c r="O698" s="204"/>
      <c r="P698" s="204"/>
      <c r="Q698" s="204"/>
      <c r="R698" s="204"/>
      <c r="S698" s="204"/>
      <c r="T698" s="205"/>
      <c r="AT698" s="206" t="s">
        <v>136</v>
      </c>
      <c r="AU698" s="206" t="s">
        <v>83</v>
      </c>
      <c r="AV698" s="12" t="s">
        <v>85</v>
      </c>
      <c r="AW698" s="12" t="s">
        <v>31</v>
      </c>
      <c r="AX698" s="12" t="s">
        <v>75</v>
      </c>
      <c r="AY698" s="206" t="s">
        <v>126</v>
      </c>
    </row>
    <row r="699" spans="1:65" s="14" customFormat="1" ht="11.25">
      <c r="B699" s="218"/>
      <c r="C699" s="219"/>
      <c r="D699" s="191" t="s">
        <v>136</v>
      </c>
      <c r="E699" s="220" t="s">
        <v>1</v>
      </c>
      <c r="F699" s="221" t="s">
        <v>700</v>
      </c>
      <c r="G699" s="219"/>
      <c r="H699" s="220" t="s">
        <v>1</v>
      </c>
      <c r="I699" s="222"/>
      <c r="J699" s="219"/>
      <c r="K699" s="219"/>
      <c r="L699" s="223"/>
      <c r="M699" s="224"/>
      <c r="N699" s="225"/>
      <c r="O699" s="225"/>
      <c r="P699" s="225"/>
      <c r="Q699" s="225"/>
      <c r="R699" s="225"/>
      <c r="S699" s="225"/>
      <c r="T699" s="226"/>
      <c r="AT699" s="227" t="s">
        <v>136</v>
      </c>
      <c r="AU699" s="227" t="s">
        <v>83</v>
      </c>
      <c r="AV699" s="14" t="s">
        <v>83</v>
      </c>
      <c r="AW699" s="14" t="s">
        <v>31</v>
      </c>
      <c r="AX699" s="14" t="s">
        <v>75</v>
      </c>
      <c r="AY699" s="227" t="s">
        <v>126</v>
      </c>
    </row>
    <row r="700" spans="1:65" s="12" customFormat="1" ht="11.25">
      <c r="B700" s="196"/>
      <c r="C700" s="197"/>
      <c r="D700" s="191" t="s">
        <v>136</v>
      </c>
      <c r="E700" s="198" t="s">
        <v>1</v>
      </c>
      <c r="F700" s="199" t="s">
        <v>133</v>
      </c>
      <c r="G700" s="197"/>
      <c r="H700" s="200">
        <v>4</v>
      </c>
      <c r="I700" s="201"/>
      <c r="J700" s="197"/>
      <c r="K700" s="197"/>
      <c r="L700" s="202"/>
      <c r="M700" s="203"/>
      <c r="N700" s="204"/>
      <c r="O700" s="204"/>
      <c r="P700" s="204"/>
      <c r="Q700" s="204"/>
      <c r="R700" s="204"/>
      <c r="S700" s="204"/>
      <c r="T700" s="205"/>
      <c r="AT700" s="206" t="s">
        <v>136</v>
      </c>
      <c r="AU700" s="206" t="s">
        <v>83</v>
      </c>
      <c r="AV700" s="12" t="s">
        <v>85</v>
      </c>
      <c r="AW700" s="12" t="s">
        <v>31</v>
      </c>
      <c r="AX700" s="12" t="s">
        <v>75</v>
      </c>
      <c r="AY700" s="206" t="s">
        <v>126</v>
      </c>
    </row>
    <row r="701" spans="1:65" s="14" customFormat="1" ht="11.25">
      <c r="B701" s="218"/>
      <c r="C701" s="219"/>
      <c r="D701" s="191" t="s">
        <v>136</v>
      </c>
      <c r="E701" s="220" t="s">
        <v>1</v>
      </c>
      <c r="F701" s="221" t="s">
        <v>364</v>
      </c>
      <c r="G701" s="219"/>
      <c r="H701" s="220" t="s">
        <v>1</v>
      </c>
      <c r="I701" s="222"/>
      <c r="J701" s="219"/>
      <c r="K701" s="219"/>
      <c r="L701" s="223"/>
      <c r="M701" s="224"/>
      <c r="N701" s="225"/>
      <c r="O701" s="225"/>
      <c r="P701" s="225"/>
      <c r="Q701" s="225"/>
      <c r="R701" s="225"/>
      <c r="S701" s="225"/>
      <c r="T701" s="226"/>
      <c r="AT701" s="227" t="s">
        <v>136</v>
      </c>
      <c r="AU701" s="227" t="s">
        <v>83</v>
      </c>
      <c r="AV701" s="14" t="s">
        <v>83</v>
      </c>
      <c r="AW701" s="14" t="s">
        <v>31</v>
      </c>
      <c r="AX701" s="14" t="s">
        <v>75</v>
      </c>
      <c r="AY701" s="227" t="s">
        <v>126</v>
      </c>
    </row>
    <row r="702" spans="1:65" s="12" customFormat="1" ht="11.25">
      <c r="B702" s="196"/>
      <c r="C702" s="197"/>
      <c r="D702" s="191" t="s">
        <v>136</v>
      </c>
      <c r="E702" s="198" t="s">
        <v>1</v>
      </c>
      <c r="F702" s="199" t="s">
        <v>699</v>
      </c>
      <c r="G702" s="197"/>
      <c r="H702" s="200">
        <v>8</v>
      </c>
      <c r="I702" s="201"/>
      <c r="J702" s="197"/>
      <c r="K702" s="197"/>
      <c r="L702" s="202"/>
      <c r="M702" s="203"/>
      <c r="N702" s="204"/>
      <c r="O702" s="204"/>
      <c r="P702" s="204"/>
      <c r="Q702" s="204"/>
      <c r="R702" s="204"/>
      <c r="S702" s="204"/>
      <c r="T702" s="205"/>
      <c r="AT702" s="206" t="s">
        <v>136</v>
      </c>
      <c r="AU702" s="206" t="s">
        <v>83</v>
      </c>
      <c r="AV702" s="12" t="s">
        <v>85</v>
      </c>
      <c r="AW702" s="12" t="s">
        <v>31</v>
      </c>
      <c r="AX702" s="12" t="s">
        <v>75</v>
      </c>
      <c r="AY702" s="206" t="s">
        <v>126</v>
      </c>
    </row>
    <row r="703" spans="1:65" s="14" customFormat="1" ht="11.25">
      <c r="B703" s="218"/>
      <c r="C703" s="219"/>
      <c r="D703" s="191" t="s">
        <v>136</v>
      </c>
      <c r="E703" s="220" t="s">
        <v>1</v>
      </c>
      <c r="F703" s="221" t="s">
        <v>366</v>
      </c>
      <c r="G703" s="219"/>
      <c r="H703" s="220" t="s">
        <v>1</v>
      </c>
      <c r="I703" s="222"/>
      <c r="J703" s="219"/>
      <c r="K703" s="219"/>
      <c r="L703" s="223"/>
      <c r="M703" s="224"/>
      <c r="N703" s="225"/>
      <c r="O703" s="225"/>
      <c r="P703" s="225"/>
      <c r="Q703" s="225"/>
      <c r="R703" s="225"/>
      <c r="S703" s="225"/>
      <c r="T703" s="226"/>
      <c r="AT703" s="227" t="s">
        <v>136</v>
      </c>
      <c r="AU703" s="227" t="s">
        <v>83</v>
      </c>
      <c r="AV703" s="14" t="s">
        <v>83</v>
      </c>
      <c r="AW703" s="14" t="s">
        <v>31</v>
      </c>
      <c r="AX703" s="14" t="s">
        <v>75</v>
      </c>
      <c r="AY703" s="227" t="s">
        <v>126</v>
      </c>
    </row>
    <row r="704" spans="1:65" s="12" customFormat="1" ht="11.25">
      <c r="B704" s="196"/>
      <c r="C704" s="197"/>
      <c r="D704" s="191" t="s">
        <v>136</v>
      </c>
      <c r="E704" s="198" t="s">
        <v>1</v>
      </c>
      <c r="F704" s="199" t="s">
        <v>699</v>
      </c>
      <c r="G704" s="197"/>
      <c r="H704" s="200">
        <v>8</v>
      </c>
      <c r="I704" s="201"/>
      <c r="J704" s="197"/>
      <c r="K704" s="197"/>
      <c r="L704" s="202"/>
      <c r="M704" s="203"/>
      <c r="N704" s="204"/>
      <c r="O704" s="204"/>
      <c r="P704" s="204"/>
      <c r="Q704" s="204"/>
      <c r="R704" s="204"/>
      <c r="S704" s="204"/>
      <c r="T704" s="205"/>
      <c r="AT704" s="206" t="s">
        <v>136</v>
      </c>
      <c r="AU704" s="206" t="s">
        <v>83</v>
      </c>
      <c r="AV704" s="12" t="s">
        <v>85</v>
      </c>
      <c r="AW704" s="12" t="s">
        <v>31</v>
      </c>
      <c r="AX704" s="12" t="s">
        <v>75</v>
      </c>
      <c r="AY704" s="206" t="s">
        <v>126</v>
      </c>
    </row>
    <row r="705" spans="1:65" s="13" customFormat="1" ht="11.25">
      <c r="B705" s="207"/>
      <c r="C705" s="208"/>
      <c r="D705" s="191" t="s">
        <v>136</v>
      </c>
      <c r="E705" s="209" t="s">
        <v>1</v>
      </c>
      <c r="F705" s="210" t="s">
        <v>138</v>
      </c>
      <c r="G705" s="208"/>
      <c r="H705" s="211">
        <v>42</v>
      </c>
      <c r="I705" s="212"/>
      <c r="J705" s="208"/>
      <c r="K705" s="208"/>
      <c r="L705" s="213"/>
      <c r="M705" s="214"/>
      <c r="N705" s="215"/>
      <c r="O705" s="215"/>
      <c r="P705" s="215"/>
      <c r="Q705" s="215"/>
      <c r="R705" s="215"/>
      <c r="S705" s="215"/>
      <c r="T705" s="216"/>
      <c r="AT705" s="217" t="s">
        <v>136</v>
      </c>
      <c r="AU705" s="217" t="s">
        <v>83</v>
      </c>
      <c r="AV705" s="13" t="s">
        <v>133</v>
      </c>
      <c r="AW705" s="13" t="s">
        <v>31</v>
      </c>
      <c r="AX705" s="13" t="s">
        <v>83</v>
      </c>
      <c r="AY705" s="217" t="s">
        <v>126</v>
      </c>
    </row>
    <row r="706" spans="1:65" s="2" customFormat="1" ht="24.2" customHeight="1">
      <c r="A706" s="33"/>
      <c r="B706" s="34"/>
      <c r="C706" s="228" t="s">
        <v>701</v>
      </c>
      <c r="D706" s="228" t="s">
        <v>433</v>
      </c>
      <c r="E706" s="229" t="s">
        <v>702</v>
      </c>
      <c r="F706" s="230" t="s">
        <v>703</v>
      </c>
      <c r="G706" s="231" t="s">
        <v>426</v>
      </c>
      <c r="H706" s="232">
        <v>133.1</v>
      </c>
      <c r="I706" s="233"/>
      <c r="J706" s="234">
        <f>ROUND(I706*H706,2)</f>
        <v>0</v>
      </c>
      <c r="K706" s="230" t="s">
        <v>131</v>
      </c>
      <c r="L706" s="38"/>
      <c r="M706" s="235" t="s">
        <v>1</v>
      </c>
      <c r="N706" s="236" t="s">
        <v>40</v>
      </c>
      <c r="O706" s="70"/>
      <c r="P706" s="187">
        <f>O706*H706</f>
        <v>0</v>
      </c>
      <c r="Q706" s="187">
        <v>0</v>
      </c>
      <c r="R706" s="187">
        <f>Q706*H706</f>
        <v>0</v>
      </c>
      <c r="S706" s="187">
        <v>0</v>
      </c>
      <c r="T706" s="188">
        <f>S706*H706</f>
        <v>0</v>
      </c>
      <c r="U706" s="33"/>
      <c r="V706" s="33"/>
      <c r="W706" s="33"/>
      <c r="X706" s="33"/>
      <c r="Y706" s="33"/>
      <c r="Z706" s="33"/>
      <c r="AA706" s="33"/>
      <c r="AB706" s="33"/>
      <c r="AC706" s="33"/>
      <c r="AD706" s="33"/>
      <c r="AE706" s="33"/>
      <c r="AR706" s="189" t="s">
        <v>133</v>
      </c>
      <c r="AT706" s="189" t="s">
        <v>433</v>
      </c>
      <c r="AU706" s="189" t="s">
        <v>83</v>
      </c>
      <c r="AY706" s="16" t="s">
        <v>126</v>
      </c>
      <c r="BE706" s="190">
        <f>IF(N706="základní",J706,0)</f>
        <v>0</v>
      </c>
      <c r="BF706" s="190">
        <f>IF(N706="snížená",J706,0)</f>
        <v>0</v>
      </c>
      <c r="BG706" s="190">
        <f>IF(N706="zákl. přenesená",J706,0)</f>
        <v>0</v>
      </c>
      <c r="BH706" s="190">
        <f>IF(N706="sníž. přenesená",J706,0)</f>
        <v>0</v>
      </c>
      <c r="BI706" s="190">
        <f>IF(N706="nulová",J706,0)</f>
        <v>0</v>
      </c>
      <c r="BJ706" s="16" t="s">
        <v>83</v>
      </c>
      <c r="BK706" s="190">
        <f>ROUND(I706*H706,2)</f>
        <v>0</v>
      </c>
      <c r="BL706" s="16" t="s">
        <v>133</v>
      </c>
      <c r="BM706" s="189" t="s">
        <v>704</v>
      </c>
    </row>
    <row r="707" spans="1:65" s="2" customFormat="1" ht="29.25">
      <c r="A707" s="33"/>
      <c r="B707" s="34"/>
      <c r="C707" s="35"/>
      <c r="D707" s="191" t="s">
        <v>135</v>
      </c>
      <c r="E707" s="35"/>
      <c r="F707" s="192" t="s">
        <v>705</v>
      </c>
      <c r="G707" s="35"/>
      <c r="H707" s="35"/>
      <c r="I707" s="193"/>
      <c r="J707" s="35"/>
      <c r="K707" s="35"/>
      <c r="L707" s="38"/>
      <c r="M707" s="194"/>
      <c r="N707" s="195"/>
      <c r="O707" s="70"/>
      <c r="P707" s="70"/>
      <c r="Q707" s="70"/>
      <c r="R707" s="70"/>
      <c r="S707" s="70"/>
      <c r="T707" s="71"/>
      <c r="U707" s="33"/>
      <c r="V707" s="33"/>
      <c r="W707" s="33"/>
      <c r="X707" s="33"/>
      <c r="Y707" s="33"/>
      <c r="Z707" s="33"/>
      <c r="AA707" s="33"/>
      <c r="AB707" s="33"/>
      <c r="AC707" s="33"/>
      <c r="AD707" s="33"/>
      <c r="AE707" s="33"/>
      <c r="AT707" s="16" t="s">
        <v>135</v>
      </c>
      <c r="AU707" s="16" t="s">
        <v>83</v>
      </c>
    </row>
    <row r="708" spans="1:65" s="14" customFormat="1" ht="11.25">
      <c r="B708" s="218"/>
      <c r="C708" s="219"/>
      <c r="D708" s="191" t="s">
        <v>136</v>
      </c>
      <c r="E708" s="220" t="s">
        <v>1</v>
      </c>
      <c r="F708" s="221" t="s">
        <v>359</v>
      </c>
      <c r="G708" s="219"/>
      <c r="H708" s="220" t="s">
        <v>1</v>
      </c>
      <c r="I708" s="222"/>
      <c r="J708" s="219"/>
      <c r="K708" s="219"/>
      <c r="L708" s="223"/>
      <c r="M708" s="224"/>
      <c r="N708" s="225"/>
      <c r="O708" s="225"/>
      <c r="P708" s="225"/>
      <c r="Q708" s="225"/>
      <c r="R708" s="225"/>
      <c r="S708" s="225"/>
      <c r="T708" s="226"/>
      <c r="AT708" s="227" t="s">
        <v>136</v>
      </c>
      <c r="AU708" s="227" t="s">
        <v>83</v>
      </c>
      <c r="AV708" s="14" t="s">
        <v>83</v>
      </c>
      <c r="AW708" s="14" t="s">
        <v>31</v>
      </c>
      <c r="AX708" s="14" t="s">
        <v>75</v>
      </c>
      <c r="AY708" s="227" t="s">
        <v>126</v>
      </c>
    </row>
    <row r="709" spans="1:65" s="12" customFormat="1" ht="11.25">
      <c r="B709" s="196"/>
      <c r="C709" s="197"/>
      <c r="D709" s="191" t="s">
        <v>136</v>
      </c>
      <c r="E709" s="198" t="s">
        <v>1</v>
      </c>
      <c r="F709" s="199" t="s">
        <v>481</v>
      </c>
      <c r="G709" s="197"/>
      <c r="H709" s="200">
        <v>32</v>
      </c>
      <c r="I709" s="201"/>
      <c r="J709" s="197"/>
      <c r="K709" s="197"/>
      <c r="L709" s="202"/>
      <c r="M709" s="203"/>
      <c r="N709" s="204"/>
      <c r="O709" s="204"/>
      <c r="P709" s="204"/>
      <c r="Q709" s="204"/>
      <c r="R709" s="204"/>
      <c r="S709" s="204"/>
      <c r="T709" s="205"/>
      <c r="AT709" s="206" t="s">
        <v>136</v>
      </c>
      <c r="AU709" s="206" t="s">
        <v>83</v>
      </c>
      <c r="AV709" s="12" t="s">
        <v>85</v>
      </c>
      <c r="AW709" s="12" t="s">
        <v>31</v>
      </c>
      <c r="AX709" s="12" t="s">
        <v>75</v>
      </c>
      <c r="AY709" s="206" t="s">
        <v>126</v>
      </c>
    </row>
    <row r="710" spans="1:65" s="14" customFormat="1" ht="11.25">
      <c r="B710" s="218"/>
      <c r="C710" s="219"/>
      <c r="D710" s="191" t="s">
        <v>136</v>
      </c>
      <c r="E710" s="220" t="s">
        <v>1</v>
      </c>
      <c r="F710" s="221" t="s">
        <v>361</v>
      </c>
      <c r="G710" s="219"/>
      <c r="H710" s="220" t="s">
        <v>1</v>
      </c>
      <c r="I710" s="222"/>
      <c r="J710" s="219"/>
      <c r="K710" s="219"/>
      <c r="L710" s="223"/>
      <c r="M710" s="224"/>
      <c r="N710" s="225"/>
      <c r="O710" s="225"/>
      <c r="P710" s="225"/>
      <c r="Q710" s="225"/>
      <c r="R710" s="225"/>
      <c r="S710" s="225"/>
      <c r="T710" s="226"/>
      <c r="AT710" s="227" t="s">
        <v>136</v>
      </c>
      <c r="AU710" s="227" t="s">
        <v>83</v>
      </c>
      <c r="AV710" s="14" t="s">
        <v>83</v>
      </c>
      <c r="AW710" s="14" t="s">
        <v>31</v>
      </c>
      <c r="AX710" s="14" t="s">
        <v>75</v>
      </c>
      <c r="AY710" s="227" t="s">
        <v>126</v>
      </c>
    </row>
    <row r="711" spans="1:65" s="12" customFormat="1" ht="11.25">
      <c r="B711" s="196"/>
      <c r="C711" s="197"/>
      <c r="D711" s="191" t="s">
        <v>136</v>
      </c>
      <c r="E711" s="198" t="s">
        <v>1</v>
      </c>
      <c r="F711" s="199" t="s">
        <v>706</v>
      </c>
      <c r="G711" s="197"/>
      <c r="H711" s="200">
        <v>37.1</v>
      </c>
      <c r="I711" s="201"/>
      <c r="J711" s="197"/>
      <c r="K711" s="197"/>
      <c r="L711" s="202"/>
      <c r="M711" s="203"/>
      <c r="N711" s="204"/>
      <c r="O711" s="204"/>
      <c r="P711" s="204"/>
      <c r="Q711" s="204"/>
      <c r="R711" s="204"/>
      <c r="S711" s="204"/>
      <c r="T711" s="205"/>
      <c r="AT711" s="206" t="s">
        <v>136</v>
      </c>
      <c r="AU711" s="206" t="s">
        <v>83</v>
      </c>
      <c r="AV711" s="12" t="s">
        <v>85</v>
      </c>
      <c r="AW711" s="12" t="s">
        <v>31</v>
      </c>
      <c r="AX711" s="12" t="s">
        <v>75</v>
      </c>
      <c r="AY711" s="206" t="s">
        <v>126</v>
      </c>
    </row>
    <row r="712" spans="1:65" s="14" customFormat="1" ht="11.25">
      <c r="B712" s="218"/>
      <c r="C712" s="219"/>
      <c r="D712" s="191" t="s">
        <v>136</v>
      </c>
      <c r="E712" s="220" t="s">
        <v>1</v>
      </c>
      <c r="F712" s="221" t="s">
        <v>700</v>
      </c>
      <c r="G712" s="219"/>
      <c r="H712" s="220" t="s">
        <v>1</v>
      </c>
      <c r="I712" s="222"/>
      <c r="J712" s="219"/>
      <c r="K712" s="219"/>
      <c r="L712" s="223"/>
      <c r="M712" s="224"/>
      <c r="N712" s="225"/>
      <c r="O712" s="225"/>
      <c r="P712" s="225"/>
      <c r="Q712" s="225"/>
      <c r="R712" s="225"/>
      <c r="S712" s="225"/>
      <c r="T712" s="226"/>
      <c r="AT712" s="227" t="s">
        <v>136</v>
      </c>
      <c r="AU712" s="227" t="s">
        <v>83</v>
      </c>
      <c r="AV712" s="14" t="s">
        <v>83</v>
      </c>
      <c r="AW712" s="14" t="s">
        <v>31</v>
      </c>
      <c r="AX712" s="14" t="s">
        <v>75</v>
      </c>
      <c r="AY712" s="227" t="s">
        <v>126</v>
      </c>
    </row>
    <row r="713" spans="1:65" s="12" customFormat="1" ht="11.25">
      <c r="B713" s="196"/>
      <c r="C713" s="197"/>
      <c r="D713" s="191" t="s">
        <v>136</v>
      </c>
      <c r="E713" s="198" t="s">
        <v>1</v>
      </c>
      <c r="F713" s="199" t="s">
        <v>707</v>
      </c>
      <c r="G713" s="197"/>
      <c r="H713" s="200">
        <v>16</v>
      </c>
      <c r="I713" s="201"/>
      <c r="J713" s="197"/>
      <c r="K713" s="197"/>
      <c r="L713" s="202"/>
      <c r="M713" s="203"/>
      <c r="N713" s="204"/>
      <c r="O713" s="204"/>
      <c r="P713" s="204"/>
      <c r="Q713" s="204"/>
      <c r="R713" s="204"/>
      <c r="S713" s="204"/>
      <c r="T713" s="205"/>
      <c r="AT713" s="206" t="s">
        <v>136</v>
      </c>
      <c r="AU713" s="206" t="s">
        <v>83</v>
      </c>
      <c r="AV713" s="12" t="s">
        <v>85</v>
      </c>
      <c r="AW713" s="12" t="s">
        <v>31</v>
      </c>
      <c r="AX713" s="12" t="s">
        <v>75</v>
      </c>
      <c r="AY713" s="206" t="s">
        <v>126</v>
      </c>
    </row>
    <row r="714" spans="1:65" s="14" customFormat="1" ht="11.25">
      <c r="B714" s="218"/>
      <c r="C714" s="219"/>
      <c r="D714" s="191" t="s">
        <v>136</v>
      </c>
      <c r="E714" s="220" t="s">
        <v>1</v>
      </c>
      <c r="F714" s="221" t="s">
        <v>364</v>
      </c>
      <c r="G714" s="219"/>
      <c r="H714" s="220" t="s">
        <v>1</v>
      </c>
      <c r="I714" s="222"/>
      <c r="J714" s="219"/>
      <c r="K714" s="219"/>
      <c r="L714" s="223"/>
      <c r="M714" s="224"/>
      <c r="N714" s="225"/>
      <c r="O714" s="225"/>
      <c r="P714" s="225"/>
      <c r="Q714" s="225"/>
      <c r="R714" s="225"/>
      <c r="S714" s="225"/>
      <c r="T714" s="226"/>
      <c r="AT714" s="227" t="s">
        <v>136</v>
      </c>
      <c r="AU714" s="227" t="s">
        <v>83</v>
      </c>
      <c r="AV714" s="14" t="s">
        <v>83</v>
      </c>
      <c r="AW714" s="14" t="s">
        <v>31</v>
      </c>
      <c r="AX714" s="14" t="s">
        <v>75</v>
      </c>
      <c r="AY714" s="227" t="s">
        <v>126</v>
      </c>
    </row>
    <row r="715" spans="1:65" s="12" customFormat="1" ht="11.25">
      <c r="B715" s="196"/>
      <c r="C715" s="197"/>
      <c r="D715" s="191" t="s">
        <v>136</v>
      </c>
      <c r="E715" s="198" t="s">
        <v>1</v>
      </c>
      <c r="F715" s="199" t="s">
        <v>708</v>
      </c>
      <c r="G715" s="197"/>
      <c r="H715" s="200">
        <v>16</v>
      </c>
      <c r="I715" s="201"/>
      <c r="J715" s="197"/>
      <c r="K715" s="197"/>
      <c r="L715" s="202"/>
      <c r="M715" s="203"/>
      <c r="N715" s="204"/>
      <c r="O715" s="204"/>
      <c r="P715" s="204"/>
      <c r="Q715" s="204"/>
      <c r="R715" s="204"/>
      <c r="S715" s="204"/>
      <c r="T715" s="205"/>
      <c r="AT715" s="206" t="s">
        <v>136</v>
      </c>
      <c r="AU715" s="206" t="s">
        <v>83</v>
      </c>
      <c r="AV715" s="12" t="s">
        <v>85</v>
      </c>
      <c r="AW715" s="12" t="s">
        <v>31</v>
      </c>
      <c r="AX715" s="12" t="s">
        <v>75</v>
      </c>
      <c r="AY715" s="206" t="s">
        <v>126</v>
      </c>
    </row>
    <row r="716" spans="1:65" s="14" customFormat="1" ht="11.25">
      <c r="B716" s="218"/>
      <c r="C716" s="219"/>
      <c r="D716" s="191" t="s">
        <v>136</v>
      </c>
      <c r="E716" s="220" t="s">
        <v>1</v>
      </c>
      <c r="F716" s="221" t="s">
        <v>366</v>
      </c>
      <c r="G716" s="219"/>
      <c r="H716" s="220" t="s">
        <v>1</v>
      </c>
      <c r="I716" s="222"/>
      <c r="J716" s="219"/>
      <c r="K716" s="219"/>
      <c r="L716" s="223"/>
      <c r="M716" s="224"/>
      <c r="N716" s="225"/>
      <c r="O716" s="225"/>
      <c r="P716" s="225"/>
      <c r="Q716" s="225"/>
      <c r="R716" s="225"/>
      <c r="S716" s="225"/>
      <c r="T716" s="226"/>
      <c r="AT716" s="227" t="s">
        <v>136</v>
      </c>
      <c r="AU716" s="227" t="s">
        <v>83</v>
      </c>
      <c r="AV716" s="14" t="s">
        <v>83</v>
      </c>
      <c r="AW716" s="14" t="s">
        <v>31</v>
      </c>
      <c r="AX716" s="14" t="s">
        <v>75</v>
      </c>
      <c r="AY716" s="227" t="s">
        <v>126</v>
      </c>
    </row>
    <row r="717" spans="1:65" s="12" customFormat="1" ht="11.25">
      <c r="B717" s="196"/>
      <c r="C717" s="197"/>
      <c r="D717" s="191" t="s">
        <v>136</v>
      </c>
      <c r="E717" s="198" t="s">
        <v>1</v>
      </c>
      <c r="F717" s="199" t="s">
        <v>481</v>
      </c>
      <c r="G717" s="197"/>
      <c r="H717" s="200">
        <v>32</v>
      </c>
      <c r="I717" s="201"/>
      <c r="J717" s="197"/>
      <c r="K717" s="197"/>
      <c r="L717" s="202"/>
      <c r="M717" s="203"/>
      <c r="N717" s="204"/>
      <c r="O717" s="204"/>
      <c r="P717" s="204"/>
      <c r="Q717" s="204"/>
      <c r="R717" s="204"/>
      <c r="S717" s="204"/>
      <c r="T717" s="205"/>
      <c r="AT717" s="206" t="s">
        <v>136</v>
      </c>
      <c r="AU717" s="206" t="s">
        <v>83</v>
      </c>
      <c r="AV717" s="12" t="s">
        <v>85</v>
      </c>
      <c r="AW717" s="12" t="s">
        <v>31</v>
      </c>
      <c r="AX717" s="12" t="s">
        <v>75</v>
      </c>
      <c r="AY717" s="206" t="s">
        <v>126</v>
      </c>
    </row>
    <row r="718" spans="1:65" s="13" customFormat="1" ht="11.25">
      <c r="B718" s="207"/>
      <c r="C718" s="208"/>
      <c r="D718" s="191" t="s">
        <v>136</v>
      </c>
      <c r="E718" s="209" t="s">
        <v>1</v>
      </c>
      <c r="F718" s="210" t="s">
        <v>138</v>
      </c>
      <c r="G718" s="208"/>
      <c r="H718" s="211">
        <v>133.1</v>
      </c>
      <c r="I718" s="212"/>
      <c r="J718" s="208"/>
      <c r="K718" s="208"/>
      <c r="L718" s="213"/>
      <c r="M718" s="214"/>
      <c r="N718" s="215"/>
      <c r="O718" s="215"/>
      <c r="P718" s="215"/>
      <c r="Q718" s="215"/>
      <c r="R718" s="215"/>
      <c r="S718" s="215"/>
      <c r="T718" s="216"/>
      <c r="AT718" s="217" t="s">
        <v>136</v>
      </c>
      <c r="AU718" s="217" t="s">
        <v>83</v>
      </c>
      <c r="AV718" s="13" t="s">
        <v>133</v>
      </c>
      <c r="AW718" s="13" t="s">
        <v>31</v>
      </c>
      <c r="AX718" s="13" t="s">
        <v>83</v>
      </c>
      <c r="AY718" s="217" t="s">
        <v>126</v>
      </c>
    </row>
    <row r="719" spans="1:65" s="2" customFormat="1" ht="37.9" customHeight="1">
      <c r="A719" s="33"/>
      <c r="B719" s="34"/>
      <c r="C719" s="228" t="s">
        <v>709</v>
      </c>
      <c r="D719" s="228" t="s">
        <v>433</v>
      </c>
      <c r="E719" s="229" t="s">
        <v>710</v>
      </c>
      <c r="F719" s="230" t="s">
        <v>711</v>
      </c>
      <c r="G719" s="231" t="s">
        <v>426</v>
      </c>
      <c r="H719" s="232">
        <v>140</v>
      </c>
      <c r="I719" s="233"/>
      <c r="J719" s="234">
        <f>ROUND(I719*H719,2)</f>
        <v>0</v>
      </c>
      <c r="K719" s="230" t="s">
        <v>131</v>
      </c>
      <c r="L719" s="38"/>
      <c r="M719" s="235" t="s">
        <v>1</v>
      </c>
      <c r="N719" s="236" t="s">
        <v>40</v>
      </c>
      <c r="O719" s="70"/>
      <c r="P719" s="187">
        <f>O719*H719</f>
        <v>0</v>
      </c>
      <c r="Q719" s="187">
        <v>0</v>
      </c>
      <c r="R719" s="187">
        <f>Q719*H719</f>
        <v>0</v>
      </c>
      <c r="S719" s="187">
        <v>0</v>
      </c>
      <c r="T719" s="188">
        <f>S719*H719</f>
        <v>0</v>
      </c>
      <c r="U719" s="33"/>
      <c r="V719" s="33"/>
      <c r="W719" s="33"/>
      <c r="X719" s="33"/>
      <c r="Y719" s="33"/>
      <c r="Z719" s="33"/>
      <c r="AA719" s="33"/>
      <c r="AB719" s="33"/>
      <c r="AC719" s="33"/>
      <c r="AD719" s="33"/>
      <c r="AE719" s="33"/>
      <c r="AR719" s="189" t="s">
        <v>133</v>
      </c>
      <c r="AT719" s="189" t="s">
        <v>433</v>
      </c>
      <c r="AU719" s="189" t="s">
        <v>83</v>
      </c>
      <c r="AY719" s="16" t="s">
        <v>126</v>
      </c>
      <c r="BE719" s="190">
        <f>IF(N719="základní",J719,0)</f>
        <v>0</v>
      </c>
      <c r="BF719" s="190">
        <f>IF(N719="snížená",J719,0)</f>
        <v>0</v>
      </c>
      <c r="BG719" s="190">
        <f>IF(N719="zákl. přenesená",J719,0)</f>
        <v>0</v>
      </c>
      <c r="BH719" s="190">
        <f>IF(N719="sníž. přenesená",J719,0)</f>
        <v>0</v>
      </c>
      <c r="BI719" s="190">
        <f>IF(N719="nulová",J719,0)</f>
        <v>0</v>
      </c>
      <c r="BJ719" s="16" t="s">
        <v>83</v>
      </c>
      <c r="BK719" s="190">
        <f>ROUND(I719*H719,2)</f>
        <v>0</v>
      </c>
      <c r="BL719" s="16" t="s">
        <v>133</v>
      </c>
      <c r="BM719" s="189" t="s">
        <v>712</v>
      </c>
    </row>
    <row r="720" spans="1:65" s="2" customFormat="1" ht="58.5">
      <c r="A720" s="33"/>
      <c r="B720" s="34"/>
      <c r="C720" s="35"/>
      <c r="D720" s="191" t="s">
        <v>135</v>
      </c>
      <c r="E720" s="35"/>
      <c r="F720" s="192" t="s">
        <v>713</v>
      </c>
      <c r="G720" s="35"/>
      <c r="H720" s="35"/>
      <c r="I720" s="193"/>
      <c r="J720" s="35"/>
      <c r="K720" s="35"/>
      <c r="L720" s="38"/>
      <c r="M720" s="194"/>
      <c r="N720" s="195"/>
      <c r="O720" s="70"/>
      <c r="P720" s="70"/>
      <c r="Q720" s="70"/>
      <c r="R720" s="70"/>
      <c r="S720" s="70"/>
      <c r="T720" s="71"/>
      <c r="U720" s="33"/>
      <c r="V720" s="33"/>
      <c r="W720" s="33"/>
      <c r="X720" s="33"/>
      <c r="Y720" s="33"/>
      <c r="Z720" s="33"/>
      <c r="AA720" s="33"/>
      <c r="AB720" s="33"/>
      <c r="AC720" s="33"/>
      <c r="AD720" s="33"/>
      <c r="AE720" s="33"/>
      <c r="AT720" s="16" t="s">
        <v>135</v>
      </c>
      <c r="AU720" s="16" t="s">
        <v>83</v>
      </c>
    </row>
    <row r="721" spans="1:65" s="14" customFormat="1" ht="11.25">
      <c r="B721" s="218"/>
      <c r="C721" s="219"/>
      <c r="D721" s="191" t="s">
        <v>136</v>
      </c>
      <c r="E721" s="220" t="s">
        <v>1</v>
      </c>
      <c r="F721" s="221" t="s">
        <v>359</v>
      </c>
      <c r="G721" s="219"/>
      <c r="H721" s="220" t="s">
        <v>1</v>
      </c>
      <c r="I721" s="222"/>
      <c r="J721" s="219"/>
      <c r="K721" s="219"/>
      <c r="L721" s="223"/>
      <c r="M721" s="224"/>
      <c r="N721" s="225"/>
      <c r="O721" s="225"/>
      <c r="P721" s="225"/>
      <c r="Q721" s="225"/>
      <c r="R721" s="225"/>
      <c r="S721" s="225"/>
      <c r="T721" s="226"/>
      <c r="AT721" s="227" t="s">
        <v>136</v>
      </c>
      <c r="AU721" s="227" t="s">
        <v>83</v>
      </c>
      <c r="AV721" s="14" t="s">
        <v>83</v>
      </c>
      <c r="AW721" s="14" t="s">
        <v>31</v>
      </c>
      <c r="AX721" s="14" t="s">
        <v>75</v>
      </c>
      <c r="AY721" s="227" t="s">
        <v>126</v>
      </c>
    </row>
    <row r="722" spans="1:65" s="12" customFormat="1" ht="11.25">
      <c r="B722" s="196"/>
      <c r="C722" s="197"/>
      <c r="D722" s="191" t="s">
        <v>136</v>
      </c>
      <c r="E722" s="198" t="s">
        <v>1</v>
      </c>
      <c r="F722" s="199" t="s">
        <v>481</v>
      </c>
      <c r="G722" s="197"/>
      <c r="H722" s="200">
        <v>32</v>
      </c>
      <c r="I722" s="201"/>
      <c r="J722" s="197"/>
      <c r="K722" s="197"/>
      <c r="L722" s="202"/>
      <c r="M722" s="203"/>
      <c r="N722" s="204"/>
      <c r="O722" s="204"/>
      <c r="P722" s="204"/>
      <c r="Q722" s="204"/>
      <c r="R722" s="204"/>
      <c r="S722" s="204"/>
      <c r="T722" s="205"/>
      <c r="AT722" s="206" t="s">
        <v>136</v>
      </c>
      <c r="AU722" s="206" t="s">
        <v>83</v>
      </c>
      <c r="AV722" s="12" t="s">
        <v>85</v>
      </c>
      <c r="AW722" s="12" t="s">
        <v>31</v>
      </c>
      <c r="AX722" s="12" t="s">
        <v>75</v>
      </c>
      <c r="AY722" s="206" t="s">
        <v>126</v>
      </c>
    </row>
    <row r="723" spans="1:65" s="14" customFormat="1" ht="11.25">
      <c r="B723" s="218"/>
      <c r="C723" s="219"/>
      <c r="D723" s="191" t="s">
        <v>136</v>
      </c>
      <c r="E723" s="220" t="s">
        <v>1</v>
      </c>
      <c r="F723" s="221" t="s">
        <v>361</v>
      </c>
      <c r="G723" s="219"/>
      <c r="H723" s="220" t="s">
        <v>1</v>
      </c>
      <c r="I723" s="222"/>
      <c r="J723" s="219"/>
      <c r="K723" s="219"/>
      <c r="L723" s="223"/>
      <c r="M723" s="224"/>
      <c r="N723" s="225"/>
      <c r="O723" s="225"/>
      <c r="P723" s="225"/>
      <c r="Q723" s="225"/>
      <c r="R723" s="225"/>
      <c r="S723" s="225"/>
      <c r="T723" s="226"/>
      <c r="AT723" s="227" t="s">
        <v>136</v>
      </c>
      <c r="AU723" s="227" t="s">
        <v>83</v>
      </c>
      <c r="AV723" s="14" t="s">
        <v>83</v>
      </c>
      <c r="AW723" s="14" t="s">
        <v>31</v>
      </c>
      <c r="AX723" s="14" t="s">
        <v>75</v>
      </c>
      <c r="AY723" s="227" t="s">
        <v>126</v>
      </c>
    </row>
    <row r="724" spans="1:65" s="12" customFormat="1" ht="11.25">
      <c r="B724" s="196"/>
      <c r="C724" s="197"/>
      <c r="D724" s="191" t="s">
        <v>136</v>
      </c>
      <c r="E724" s="198" t="s">
        <v>1</v>
      </c>
      <c r="F724" s="199" t="s">
        <v>714</v>
      </c>
      <c r="G724" s="197"/>
      <c r="H724" s="200">
        <v>28</v>
      </c>
      <c r="I724" s="201"/>
      <c r="J724" s="197"/>
      <c r="K724" s="197"/>
      <c r="L724" s="202"/>
      <c r="M724" s="203"/>
      <c r="N724" s="204"/>
      <c r="O724" s="204"/>
      <c r="P724" s="204"/>
      <c r="Q724" s="204"/>
      <c r="R724" s="204"/>
      <c r="S724" s="204"/>
      <c r="T724" s="205"/>
      <c r="AT724" s="206" t="s">
        <v>136</v>
      </c>
      <c r="AU724" s="206" t="s">
        <v>83</v>
      </c>
      <c r="AV724" s="12" t="s">
        <v>85</v>
      </c>
      <c r="AW724" s="12" t="s">
        <v>31</v>
      </c>
      <c r="AX724" s="12" t="s">
        <v>75</v>
      </c>
      <c r="AY724" s="206" t="s">
        <v>126</v>
      </c>
    </row>
    <row r="725" spans="1:65" s="14" customFormat="1" ht="11.25">
      <c r="B725" s="218"/>
      <c r="C725" s="219"/>
      <c r="D725" s="191" t="s">
        <v>136</v>
      </c>
      <c r="E725" s="220" t="s">
        <v>1</v>
      </c>
      <c r="F725" s="221" t="s">
        <v>363</v>
      </c>
      <c r="G725" s="219"/>
      <c r="H725" s="220" t="s">
        <v>1</v>
      </c>
      <c r="I725" s="222"/>
      <c r="J725" s="219"/>
      <c r="K725" s="219"/>
      <c r="L725" s="223"/>
      <c r="M725" s="224"/>
      <c r="N725" s="225"/>
      <c r="O725" s="225"/>
      <c r="P725" s="225"/>
      <c r="Q725" s="225"/>
      <c r="R725" s="225"/>
      <c r="S725" s="225"/>
      <c r="T725" s="226"/>
      <c r="AT725" s="227" t="s">
        <v>136</v>
      </c>
      <c r="AU725" s="227" t="s">
        <v>83</v>
      </c>
      <c r="AV725" s="14" t="s">
        <v>83</v>
      </c>
      <c r="AW725" s="14" t="s">
        <v>31</v>
      </c>
      <c r="AX725" s="14" t="s">
        <v>75</v>
      </c>
      <c r="AY725" s="227" t="s">
        <v>126</v>
      </c>
    </row>
    <row r="726" spans="1:65" s="12" customFormat="1" ht="11.25">
      <c r="B726" s="196"/>
      <c r="C726" s="197"/>
      <c r="D726" s="191" t="s">
        <v>136</v>
      </c>
      <c r="E726" s="198" t="s">
        <v>1</v>
      </c>
      <c r="F726" s="199" t="s">
        <v>481</v>
      </c>
      <c r="G726" s="197"/>
      <c r="H726" s="200">
        <v>32</v>
      </c>
      <c r="I726" s="201"/>
      <c r="J726" s="197"/>
      <c r="K726" s="197"/>
      <c r="L726" s="202"/>
      <c r="M726" s="203"/>
      <c r="N726" s="204"/>
      <c r="O726" s="204"/>
      <c r="P726" s="204"/>
      <c r="Q726" s="204"/>
      <c r="R726" s="204"/>
      <c r="S726" s="204"/>
      <c r="T726" s="205"/>
      <c r="AT726" s="206" t="s">
        <v>136</v>
      </c>
      <c r="AU726" s="206" t="s">
        <v>83</v>
      </c>
      <c r="AV726" s="12" t="s">
        <v>85</v>
      </c>
      <c r="AW726" s="12" t="s">
        <v>31</v>
      </c>
      <c r="AX726" s="12" t="s">
        <v>75</v>
      </c>
      <c r="AY726" s="206" t="s">
        <v>126</v>
      </c>
    </row>
    <row r="727" spans="1:65" s="14" customFormat="1" ht="11.25">
      <c r="B727" s="218"/>
      <c r="C727" s="219"/>
      <c r="D727" s="191" t="s">
        <v>136</v>
      </c>
      <c r="E727" s="220" t="s">
        <v>1</v>
      </c>
      <c r="F727" s="221" t="s">
        <v>364</v>
      </c>
      <c r="G727" s="219"/>
      <c r="H727" s="220" t="s">
        <v>1</v>
      </c>
      <c r="I727" s="222"/>
      <c r="J727" s="219"/>
      <c r="K727" s="219"/>
      <c r="L727" s="223"/>
      <c r="M727" s="224"/>
      <c r="N727" s="225"/>
      <c r="O727" s="225"/>
      <c r="P727" s="225"/>
      <c r="Q727" s="225"/>
      <c r="R727" s="225"/>
      <c r="S727" s="225"/>
      <c r="T727" s="226"/>
      <c r="AT727" s="227" t="s">
        <v>136</v>
      </c>
      <c r="AU727" s="227" t="s">
        <v>83</v>
      </c>
      <c r="AV727" s="14" t="s">
        <v>83</v>
      </c>
      <c r="AW727" s="14" t="s">
        <v>31</v>
      </c>
      <c r="AX727" s="14" t="s">
        <v>75</v>
      </c>
      <c r="AY727" s="227" t="s">
        <v>126</v>
      </c>
    </row>
    <row r="728" spans="1:65" s="12" customFormat="1" ht="11.25">
      <c r="B728" s="196"/>
      <c r="C728" s="197"/>
      <c r="D728" s="191" t="s">
        <v>136</v>
      </c>
      <c r="E728" s="198" t="s">
        <v>1</v>
      </c>
      <c r="F728" s="199" t="s">
        <v>708</v>
      </c>
      <c r="G728" s="197"/>
      <c r="H728" s="200">
        <v>16</v>
      </c>
      <c r="I728" s="201"/>
      <c r="J728" s="197"/>
      <c r="K728" s="197"/>
      <c r="L728" s="202"/>
      <c r="M728" s="203"/>
      <c r="N728" s="204"/>
      <c r="O728" s="204"/>
      <c r="P728" s="204"/>
      <c r="Q728" s="204"/>
      <c r="R728" s="204"/>
      <c r="S728" s="204"/>
      <c r="T728" s="205"/>
      <c r="AT728" s="206" t="s">
        <v>136</v>
      </c>
      <c r="AU728" s="206" t="s">
        <v>83</v>
      </c>
      <c r="AV728" s="12" t="s">
        <v>85</v>
      </c>
      <c r="AW728" s="12" t="s">
        <v>31</v>
      </c>
      <c r="AX728" s="12" t="s">
        <v>75</v>
      </c>
      <c r="AY728" s="206" t="s">
        <v>126</v>
      </c>
    </row>
    <row r="729" spans="1:65" s="14" customFormat="1" ht="11.25">
      <c r="B729" s="218"/>
      <c r="C729" s="219"/>
      <c r="D729" s="191" t="s">
        <v>136</v>
      </c>
      <c r="E729" s="220" t="s">
        <v>1</v>
      </c>
      <c r="F729" s="221" t="s">
        <v>366</v>
      </c>
      <c r="G729" s="219"/>
      <c r="H729" s="220" t="s">
        <v>1</v>
      </c>
      <c r="I729" s="222"/>
      <c r="J729" s="219"/>
      <c r="K729" s="219"/>
      <c r="L729" s="223"/>
      <c r="M729" s="224"/>
      <c r="N729" s="225"/>
      <c r="O729" s="225"/>
      <c r="P729" s="225"/>
      <c r="Q729" s="225"/>
      <c r="R729" s="225"/>
      <c r="S729" s="225"/>
      <c r="T729" s="226"/>
      <c r="AT729" s="227" t="s">
        <v>136</v>
      </c>
      <c r="AU729" s="227" t="s">
        <v>83</v>
      </c>
      <c r="AV729" s="14" t="s">
        <v>83</v>
      </c>
      <c r="AW729" s="14" t="s">
        <v>31</v>
      </c>
      <c r="AX729" s="14" t="s">
        <v>75</v>
      </c>
      <c r="AY729" s="227" t="s">
        <v>126</v>
      </c>
    </row>
    <row r="730" spans="1:65" s="12" customFormat="1" ht="11.25">
      <c r="B730" s="196"/>
      <c r="C730" s="197"/>
      <c r="D730" s="191" t="s">
        <v>136</v>
      </c>
      <c r="E730" s="198" t="s">
        <v>1</v>
      </c>
      <c r="F730" s="199" t="s">
        <v>481</v>
      </c>
      <c r="G730" s="197"/>
      <c r="H730" s="200">
        <v>32</v>
      </c>
      <c r="I730" s="201"/>
      <c r="J730" s="197"/>
      <c r="K730" s="197"/>
      <c r="L730" s="202"/>
      <c r="M730" s="203"/>
      <c r="N730" s="204"/>
      <c r="O730" s="204"/>
      <c r="P730" s="204"/>
      <c r="Q730" s="204"/>
      <c r="R730" s="204"/>
      <c r="S730" s="204"/>
      <c r="T730" s="205"/>
      <c r="AT730" s="206" t="s">
        <v>136</v>
      </c>
      <c r="AU730" s="206" t="s">
        <v>83</v>
      </c>
      <c r="AV730" s="12" t="s">
        <v>85</v>
      </c>
      <c r="AW730" s="12" t="s">
        <v>31</v>
      </c>
      <c r="AX730" s="12" t="s">
        <v>75</v>
      </c>
      <c r="AY730" s="206" t="s">
        <v>126</v>
      </c>
    </row>
    <row r="731" spans="1:65" s="13" customFormat="1" ht="11.25">
      <c r="B731" s="207"/>
      <c r="C731" s="208"/>
      <c r="D731" s="191" t="s">
        <v>136</v>
      </c>
      <c r="E731" s="209" t="s">
        <v>1</v>
      </c>
      <c r="F731" s="210" t="s">
        <v>138</v>
      </c>
      <c r="G731" s="208"/>
      <c r="H731" s="211">
        <v>140</v>
      </c>
      <c r="I731" s="212"/>
      <c r="J731" s="208"/>
      <c r="K731" s="208"/>
      <c r="L731" s="213"/>
      <c r="M731" s="214"/>
      <c r="N731" s="215"/>
      <c r="O731" s="215"/>
      <c r="P731" s="215"/>
      <c r="Q731" s="215"/>
      <c r="R731" s="215"/>
      <c r="S731" s="215"/>
      <c r="T731" s="216"/>
      <c r="AT731" s="217" t="s">
        <v>136</v>
      </c>
      <c r="AU731" s="217" t="s">
        <v>83</v>
      </c>
      <c r="AV731" s="13" t="s">
        <v>133</v>
      </c>
      <c r="AW731" s="13" t="s">
        <v>31</v>
      </c>
      <c r="AX731" s="13" t="s">
        <v>83</v>
      </c>
      <c r="AY731" s="217" t="s">
        <v>126</v>
      </c>
    </row>
    <row r="732" spans="1:65" s="2" customFormat="1" ht="24.2" customHeight="1">
      <c r="A732" s="33"/>
      <c r="B732" s="34"/>
      <c r="C732" s="228" t="s">
        <v>715</v>
      </c>
      <c r="D732" s="228" t="s">
        <v>433</v>
      </c>
      <c r="E732" s="229" t="s">
        <v>716</v>
      </c>
      <c r="F732" s="230" t="s">
        <v>717</v>
      </c>
      <c r="G732" s="231" t="s">
        <v>426</v>
      </c>
      <c r="H732" s="232">
        <v>12.6</v>
      </c>
      <c r="I732" s="233"/>
      <c r="J732" s="234">
        <f>ROUND(I732*H732,2)</f>
        <v>0</v>
      </c>
      <c r="K732" s="230" t="s">
        <v>131</v>
      </c>
      <c r="L732" s="38"/>
      <c r="M732" s="235" t="s">
        <v>1</v>
      </c>
      <c r="N732" s="236" t="s">
        <v>40</v>
      </c>
      <c r="O732" s="70"/>
      <c r="P732" s="187">
        <f>O732*H732</f>
        <v>0</v>
      </c>
      <c r="Q732" s="187">
        <v>0</v>
      </c>
      <c r="R732" s="187">
        <f>Q732*H732</f>
        <v>0</v>
      </c>
      <c r="S732" s="187">
        <v>0</v>
      </c>
      <c r="T732" s="188">
        <f>S732*H732</f>
        <v>0</v>
      </c>
      <c r="U732" s="33"/>
      <c r="V732" s="33"/>
      <c r="W732" s="33"/>
      <c r="X732" s="33"/>
      <c r="Y732" s="33"/>
      <c r="Z732" s="33"/>
      <c r="AA732" s="33"/>
      <c r="AB732" s="33"/>
      <c r="AC732" s="33"/>
      <c r="AD732" s="33"/>
      <c r="AE732" s="33"/>
      <c r="AR732" s="189" t="s">
        <v>133</v>
      </c>
      <c r="AT732" s="189" t="s">
        <v>433</v>
      </c>
      <c r="AU732" s="189" t="s">
        <v>83</v>
      </c>
      <c r="AY732" s="16" t="s">
        <v>126</v>
      </c>
      <c r="BE732" s="190">
        <f>IF(N732="základní",J732,0)</f>
        <v>0</v>
      </c>
      <c r="BF732" s="190">
        <f>IF(N732="snížená",J732,0)</f>
        <v>0</v>
      </c>
      <c r="BG732" s="190">
        <f>IF(N732="zákl. přenesená",J732,0)</f>
        <v>0</v>
      </c>
      <c r="BH732" s="190">
        <f>IF(N732="sníž. přenesená",J732,0)</f>
        <v>0</v>
      </c>
      <c r="BI732" s="190">
        <f>IF(N732="nulová",J732,0)</f>
        <v>0</v>
      </c>
      <c r="BJ732" s="16" t="s">
        <v>83</v>
      </c>
      <c r="BK732" s="190">
        <f>ROUND(I732*H732,2)</f>
        <v>0</v>
      </c>
      <c r="BL732" s="16" t="s">
        <v>133</v>
      </c>
      <c r="BM732" s="189" t="s">
        <v>718</v>
      </c>
    </row>
    <row r="733" spans="1:65" s="2" customFormat="1" ht="48.75">
      <c r="A733" s="33"/>
      <c r="B733" s="34"/>
      <c r="C733" s="35"/>
      <c r="D733" s="191" t="s">
        <v>135</v>
      </c>
      <c r="E733" s="35"/>
      <c r="F733" s="192" t="s">
        <v>719</v>
      </c>
      <c r="G733" s="35"/>
      <c r="H733" s="35"/>
      <c r="I733" s="193"/>
      <c r="J733" s="35"/>
      <c r="K733" s="35"/>
      <c r="L733" s="38"/>
      <c r="M733" s="194"/>
      <c r="N733" s="195"/>
      <c r="O733" s="70"/>
      <c r="P733" s="70"/>
      <c r="Q733" s="70"/>
      <c r="R733" s="70"/>
      <c r="S733" s="70"/>
      <c r="T733" s="71"/>
      <c r="U733" s="33"/>
      <c r="V733" s="33"/>
      <c r="W733" s="33"/>
      <c r="X733" s="33"/>
      <c r="Y733" s="33"/>
      <c r="Z733" s="33"/>
      <c r="AA733" s="33"/>
      <c r="AB733" s="33"/>
      <c r="AC733" s="33"/>
      <c r="AD733" s="33"/>
      <c r="AE733" s="33"/>
      <c r="AT733" s="16" t="s">
        <v>135</v>
      </c>
      <c r="AU733" s="16" t="s">
        <v>83</v>
      </c>
    </row>
    <row r="734" spans="1:65" s="14" customFormat="1" ht="22.5">
      <c r="B734" s="218"/>
      <c r="C734" s="219"/>
      <c r="D734" s="191" t="s">
        <v>136</v>
      </c>
      <c r="E734" s="220" t="s">
        <v>1</v>
      </c>
      <c r="F734" s="221" t="s">
        <v>367</v>
      </c>
      <c r="G734" s="219"/>
      <c r="H734" s="220" t="s">
        <v>1</v>
      </c>
      <c r="I734" s="222"/>
      <c r="J734" s="219"/>
      <c r="K734" s="219"/>
      <c r="L734" s="223"/>
      <c r="M734" s="224"/>
      <c r="N734" s="225"/>
      <c r="O734" s="225"/>
      <c r="P734" s="225"/>
      <c r="Q734" s="225"/>
      <c r="R734" s="225"/>
      <c r="S734" s="225"/>
      <c r="T734" s="226"/>
      <c r="AT734" s="227" t="s">
        <v>136</v>
      </c>
      <c r="AU734" s="227" t="s">
        <v>83</v>
      </c>
      <c r="AV734" s="14" t="s">
        <v>83</v>
      </c>
      <c r="AW734" s="14" t="s">
        <v>31</v>
      </c>
      <c r="AX734" s="14" t="s">
        <v>75</v>
      </c>
      <c r="AY734" s="227" t="s">
        <v>126</v>
      </c>
    </row>
    <row r="735" spans="1:65" s="12" customFormat="1" ht="11.25">
      <c r="B735" s="196"/>
      <c r="C735" s="197"/>
      <c r="D735" s="191" t="s">
        <v>136</v>
      </c>
      <c r="E735" s="198" t="s">
        <v>1</v>
      </c>
      <c r="F735" s="199" t="s">
        <v>720</v>
      </c>
      <c r="G735" s="197"/>
      <c r="H735" s="200">
        <v>12.6</v>
      </c>
      <c r="I735" s="201"/>
      <c r="J735" s="197"/>
      <c r="K735" s="197"/>
      <c r="L735" s="202"/>
      <c r="M735" s="203"/>
      <c r="N735" s="204"/>
      <c r="O735" s="204"/>
      <c r="P735" s="204"/>
      <c r="Q735" s="204"/>
      <c r="R735" s="204"/>
      <c r="S735" s="204"/>
      <c r="T735" s="205"/>
      <c r="AT735" s="206" t="s">
        <v>136</v>
      </c>
      <c r="AU735" s="206" t="s">
        <v>83</v>
      </c>
      <c r="AV735" s="12" t="s">
        <v>85</v>
      </c>
      <c r="AW735" s="12" t="s">
        <v>31</v>
      </c>
      <c r="AX735" s="12" t="s">
        <v>75</v>
      </c>
      <c r="AY735" s="206" t="s">
        <v>126</v>
      </c>
    </row>
    <row r="736" spans="1:65" s="13" customFormat="1" ht="11.25">
      <c r="B736" s="207"/>
      <c r="C736" s="208"/>
      <c r="D736" s="191" t="s">
        <v>136</v>
      </c>
      <c r="E736" s="209" t="s">
        <v>1</v>
      </c>
      <c r="F736" s="210" t="s">
        <v>138</v>
      </c>
      <c r="G736" s="208"/>
      <c r="H736" s="211">
        <v>12.6</v>
      </c>
      <c r="I736" s="212"/>
      <c r="J736" s="208"/>
      <c r="K736" s="208"/>
      <c r="L736" s="213"/>
      <c r="M736" s="214"/>
      <c r="N736" s="215"/>
      <c r="O736" s="215"/>
      <c r="P736" s="215"/>
      <c r="Q736" s="215"/>
      <c r="R736" s="215"/>
      <c r="S736" s="215"/>
      <c r="T736" s="216"/>
      <c r="AT736" s="217" t="s">
        <v>136</v>
      </c>
      <c r="AU736" s="217" t="s">
        <v>83</v>
      </c>
      <c r="AV736" s="13" t="s">
        <v>133</v>
      </c>
      <c r="AW736" s="13" t="s">
        <v>31</v>
      </c>
      <c r="AX736" s="13" t="s">
        <v>83</v>
      </c>
      <c r="AY736" s="217" t="s">
        <v>126</v>
      </c>
    </row>
    <row r="737" spans="1:65" s="2" customFormat="1" ht="24.2" customHeight="1">
      <c r="A737" s="33"/>
      <c r="B737" s="34"/>
      <c r="C737" s="228" t="s">
        <v>721</v>
      </c>
      <c r="D737" s="228" t="s">
        <v>433</v>
      </c>
      <c r="E737" s="229" t="s">
        <v>722</v>
      </c>
      <c r="F737" s="230" t="s">
        <v>723</v>
      </c>
      <c r="G737" s="231" t="s">
        <v>402</v>
      </c>
      <c r="H737" s="232">
        <v>24.2</v>
      </c>
      <c r="I737" s="233"/>
      <c r="J737" s="234">
        <f>ROUND(I737*H737,2)</f>
        <v>0</v>
      </c>
      <c r="K737" s="230" t="s">
        <v>131</v>
      </c>
      <c r="L737" s="38"/>
      <c r="M737" s="235" t="s">
        <v>1</v>
      </c>
      <c r="N737" s="236" t="s">
        <v>40</v>
      </c>
      <c r="O737" s="70"/>
      <c r="P737" s="187">
        <f>O737*H737</f>
        <v>0</v>
      </c>
      <c r="Q737" s="187">
        <v>0</v>
      </c>
      <c r="R737" s="187">
        <f>Q737*H737</f>
        <v>0</v>
      </c>
      <c r="S737" s="187">
        <v>0</v>
      </c>
      <c r="T737" s="188">
        <f>S737*H737</f>
        <v>0</v>
      </c>
      <c r="U737" s="33"/>
      <c r="V737" s="33"/>
      <c r="W737" s="33"/>
      <c r="X737" s="33"/>
      <c r="Y737" s="33"/>
      <c r="Z737" s="33"/>
      <c r="AA737" s="33"/>
      <c r="AB737" s="33"/>
      <c r="AC737" s="33"/>
      <c r="AD737" s="33"/>
      <c r="AE737" s="33"/>
      <c r="AR737" s="189" t="s">
        <v>133</v>
      </c>
      <c r="AT737" s="189" t="s">
        <v>433</v>
      </c>
      <c r="AU737" s="189" t="s">
        <v>83</v>
      </c>
      <c r="AY737" s="16" t="s">
        <v>126</v>
      </c>
      <c r="BE737" s="190">
        <f>IF(N737="základní",J737,0)</f>
        <v>0</v>
      </c>
      <c r="BF737" s="190">
        <f>IF(N737="snížená",J737,0)</f>
        <v>0</v>
      </c>
      <c r="BG737" s="190">
        <f>IF(N737="zákl. přenesená",J737,0)</f>
        <v>0</v>
      </c>
      <c r="BH737" s="190">
        <f>IF(N737="sníž. přenesená",J737,0)</f>
        <v>0</v>
      </c>
      <c r="BI737" s="190">
        <f>IF(N737="nulová",J737,0)</f>
        <v>0</v>
      </c>
      <c r="BJ737" s="16" t="s">
        <v>83</v>
      </c>
      <c r="BK737" s="190">
        <f>ROUND(I737*H737,2)</f>
        <v>0</v>
      </c>
      <c r="BL737" s="16" t="s">
        <v>133</v>
      </c>
      <c r="BM737" s="189" t="s">
        <v>724</v>
      </c>
    </row>
    <row r="738" spans="1:65" s="2" customFormat="1" ht="39">
      <c r="A738" s="33"/>
      <c r="B738" s="34"/>
      <c r="C738" s="35"/>
      <c r="D738" s="191" t="s">
        <v>135</v>
      </c>
      <c r="E738" s="35"/>
      <c r="F738" s="192" t="s">
        <v>725</v>
      </c>
      <c r="G738" s="35"/>
      <c r="H738" s="35"/>
      <c r="I738" s="193"/>
      <c r="J738" s="35"/>
      <c r="K738" s="35"/>
      <c r="L738" s="38"/>
      <c r="M738" s="194"/>
      <c r="N738" s="195"/>
      <c r="O738" s="70"/>
      <c r="P738" s="70"/>
      <c r="Q738" s="70"/>
      <c r="R738" s="70"/>
      <c r="S738" s="70"/>
      <c r="T738" s="71"/>
      <c r="U738" s="33"/>
      <c r="V738" s="33"/>
      <c r="W738" s="33"/>
      <c r="X738" s="33"/>
      <c r="Y738" s="33"/>
      <c r="Z738" s="33"/>
      <c r="AA738" s="33"/>
      <c r="AB738" s="33"/>
      <c r="AC738" s="33"/>
      <c r="AD738" s="33"/>
      <c r="AE738" s="33"/>
      <c r="AT738" s="16" t="s">
        <v>135</v>
      </c>
      <c r="AU738" s="16" t="s">
        <v>83</v>
      </c>
    </row>
    <row r="739" spans="1:65" s="14" customFormat="1" ht="11.25">
      <c r="B739" s="218"/>
      <c r="C739" s="219"/>
      <c r="D739" s="191" t="s">
        <v>136</v>
      </c>
      <c r="E739" s="220" t="s">
        <v>1</v>
      </c>
      <c r="F739" s="221" t="s">
        <v>386</v>
      </c>
      <c r="G739" s="219"/>
      <c r="H739" s="220" t="s">
        <v>1</v>
      </c>
      <c r="I739" s="222"/>
      <c r="J739" s="219"/>
      <c r="K739" s="219"/>
      <c r="L739" s="223"/>
      <c r="M739" s="224"/>
      <c r="N739" s="225"/>
      <c r="O739" s="225"/>
      <c r="P739" s="225"/>
      <c r="Q739" s="225"/>
      <c r="R739" s="225"/>
      <c r="S739" s="225"/>
      <c r="T739" s="226"/>
      <c r="AT739" s="227" t="s">
        <v>136</v>
      </c>
      <c r="AU739" s="227" t="s">
        <v>83</v>
      </c>
      <c r="AV739" s="14" t="s">
        <v>83</v>
      </c>
      <c r="AW739" s="14" t="s">
        <v>31</v>
      </c>
      <c r="AX739" s="14" t="s">
        <v>75</v>
      </c>
      <c r="AY739" s="227" t="s">
        <v>126</v>
      </c>
    </row>
    <row r="740" spans="1:65" s="12" customFormat="1" ht="11.25">
      <c r="B740" s="196"/>
      <c r="C740" s="197"/>
      <c r="D740" s="191" t="s">
        <v>136</v>
      </c>
      <c r="E740" s="198" t="s">
        <v>1</v>
      </c>
      <c r="F740" s="199" t="s">
        <v>726</v>
      </c>
      <c r="G740" s="197"/>
      <c r="H740" s="200">
        <v>6.4</v>
      </c>
      <c r="I740" s="201"/>
      <c r="J740" s="197"/>
      <c r="K740" s="197"/>
      <c r="L740" s="202"/>
      <c r="M740" s="203"/>
      <c r="N740" s="204"/>
      <c r="O740" s="204"/>
      <c r="P740" s="204"/>
      <c r="Q740" s="204"/>
      <c r="R740" s="204"/>
      <c r="S740" s="204"/>
      <c r="T740" s="205"/>
      <c r="AT740" s="206" t="s">
        <v>136</v>
      </c>
      <c r="AU740" s="206" t="s">
        <v>83</v>
      </c>
      <c r="AV740" s="12" t="s">
        <v>85</v>
      </c>
      <c r="AW740" s="12" t="s">
        <v>31</v>
      </c>
      <c r="AX740" s="12" t="s">
        <v>75</v>
      </c>
      <c r="AY740" s="206" t="s">
        <v>126</v>
      </c>
    </row>
    <row r="741" spans="1:65" s="14" customFormat="1" ht="11.25">
      <c r="B741" s="218"/>
      <c r="C741" s="219"/>
      <c r="D741" s="191" t="s">
        <v>136</v>
      </c>
      <c r="E741" s="220" t="s">
        <v>1</v>
      </c>
      <c r="F741" s="221" t="s">
        <v>388</v>
      </c>
      <c r="G741" s="219"/>
      <c r="H741" s="220" t="s">
        <v>1</v>
      </c>
      <c r="I741" s="222"/>
      <c r="J741" s="219"/>
      <c r="K741" s="219"/>
      <c r="L741" s="223"/>
      <c r="M741" s="224"/>
      <c r="N741" s="225"/>
      <c r="O741" s="225"/>
      <c r="P741" s="225"/>
      <c r="Q741" s="225"/>
      <c r="R741" s="225"/>
      <c r="S741" s="225"/>
      <c r="T741" s="226"/>
      <c r="AT741" s="227" t="s">
        <v>136</v>
      </c>
      <c r="AU741" s="227" t="s">
        <v>83</v>
      </c>
      <c r="AV741" s="14" t="s">
        <v>83</v>
      </c>
      <c r="AW741" s="14" t="s">
        <v>31</v>
      </c>
      <c r="AX741" s="14" t="s">
        <v>75</v>
      </c>
      <c r="AY741" s="227" t="s">
        <v>126</v>
      </c>
    </row>
    <row r="742" spans="1:65" s="12" customFormat="1" ht="11.25">
      <c r="B742" s="196"/>
      <c r="C742" s="197"/>
      <c r="D742" s="191" t="s">
        <v>136</v>
      </c>
      <c r="E742" s="198" t="s">
        <v>1</v>
      </c>
      <c r="F742" s="199" t="s">
        <v>726</v>
      </c>
      <c r="G742" s="197"/>
      <c r="H742" s="200">
        <v>6.4</v>
      </c>
      <c r="I742" s="201"/>
      <c r="J742" s="197"/>
      <c r="K742" s="197"/>
      <c r="L742" s="202"/>
      <c r="M742" s="203"/>
      <c r="N742" s="204"/>
      <c r="O742" s="204"/>
      <c r="P742" s="204"/>
      <c r="Q742" s="204"/>
      <c r="R742" s="204"/>
      <c r="S742" s="204"/>
      <c r="T742" s="205"/>
      <c r="AT742" s="206" t="s">
        <v>136</v>
      </c>
      <c r="AU742" s="206" t="s">
        <v>83</v>
      </c>
      <c r="AV742" s="12" t="s">
        <v>85</v>
      </c>
      <c r="AW742" s="12" t="s">
        <v>31</v>
      </c>
      <c r="AX742" s="12" t="s">
        <v>75</v>
      </c>
      <c r="AY742" s="206" t="s">
        <v>126</v>
      </c>
    </row>
    <row r="743" spans="1:65" s="14" customFormat="1" ht="11.25">
      <c r="B743" s="218"/>
      <c r="C743" s="219"/>
      <c r="D743" s="191" t="s">
        <v>136</v>
      </c>
      <c r="E743" s="220" t="s">
        <v>1</v>
      </c>
      <c r="F743" s="221" t="s">
        <v>727</v>
      </c>
      <c r="G743" s="219"/>
      <c r="H743" s="220" t="s">
        <v>1</v>
      </c>
      <c r="I743" s="222"/>
      <c r="J743" s="219"/>
      <c r="K743" s="219"/>
      <c r="L743" s="223"/>
      <c r="M743" s="224"/>
      <c r="N743" s="225"/>
      <c r="O743" s="225"/>
      <c r="P743" s="225"/>
      <c r="Q743" s="225"/>
      <c r="R743" s="225"/>
      <c r="S743" s="225"/>
      <c r="T743" s="226"/>
      <c r="AT743" s="227" t="s">
        <v>136</v>
      </c>
      <c r="AU743" s="227" t="s">
        <v>83</v>
      </c>
      <c r="AV743" s="14" t="s">
        <v>83</v>
      </c>
      <c r="AW743" s="14" t="s">
        <v>31</v>
      </c>
      <c r="AX743" s="14" t="s">
        <v>75</v>
      </c>
      <c r="AY743" s="227" t="s">
        <v>126</v>
      </c>
    </row>
    <row r="744" spans="1:65" s="12" customFormat="1" ht="11.25">
      <c r="B744" s="196"/>
      <c r="C744" s="197"/>
      <c r="D744" s="191" t="s">
        <v>136</v>
      </c>
      <c r="E744" s="198" t="s">
        <v>1</v>
      </c>
      <c r="F744" s="199" t="s">
        <v>728</v>
      </c>
      <c r="G744" s="197"/>
      <c r="H744" s="200">
        <v>3.2</v>
      </c>
      <c r="I744" s="201"/>
      <c r="J744" s="197"/>
      <c r="K744" s="197"/>
      <c r="L744" s="202"/>
      <c r="M744" s="203"/>
      <c r="N744" s="204"/>
      <c r="O744" s="204"/>
      <c r="P744" s="204"/>
      <c r="Q744" s="204"/>
      <c r="R744" s="204"/>
      <c r="S744" s="204"/>
      <c r="T744" s="205"/>
      <c r="AT744" s="206" t="s">
        <v>136</v>
      </c>
      <c r="AU744" s="206" t="s">
        <v>83</v>
      </c>
      <c r="AV744" s="12" t="s">
        <v>85</v>
      </c>
      <c r="AW744" s="12" t="s">
        <v>31</v>
      </c>
      <c r="AX744" s="12" t="s">
        <v>75</v>
      </c>
      <c r="AY744" s="206" t="s">
        <v>126</v>
      </c>
    </row>
    <row r="745" spans="1:65" s="14" customFormat="1" ht="11.25">
      <c r="B745" s="218"/>
      <c r="C745" s="219"/>
      <c r="D745" s="191" t="s">
        <v>136</v>
      </c>
      <c r="E745" s="220" t="s">
        <v>1</v>
      </c>
      <c r="F745" s="221" t="s">
        <v>729</v>
      </c>
      <c r="G745" s="219"/>
      <c r="H745" s="220" t="s">
        <v>1</v>
      </c>
      <c r="I745" s="222"/>
      <c r="J745" s="219"/>
      <c r="K745" s="219"/>
      <c r="L745" s="223"/>
      <c r="M745" s="224"/>
      <c r="N745" s="225"/>
      <c r="O745" s="225"/>
      <c r="P745" s="225"/>
      <c r="Q745" s="225"/>
      <c r="R745" s="225"/>
      <c r="S745" s="225"/>
      <c r="T745" s="226"/>
      <c r="AT745" s="227" t="s">
        <v>136</v>
      </c>
      <c r="AU745" s="227" t="s">
        <v>83</v>
      </c>
      <c r="AV745" s="14" t="s">
        <v>83</v>
      </c>
      <c r="AW745" s="14" t="s">
        <v>31</v>
      </c>
      <c r="AX745" s="14" t="s">
        <v>75</v>
      </c>
      <c r="AY745" s="227" t="s">
        <v>126</v>
      </c>
    </row>
    <row r="746" spans="1:65" s="12" customFormat="1" ht="11.25">
      <c r="B746" s="196"/>
      <c r="C746" s="197"/>
      <c r="D746" s="191" t="s">
        <v>136</v>
      </c>
      <c r="E746" s="198" t="s">
        <v>1</v>
      </c>
      <c r="F746" s="199" t="s">
        <v>730</v>
      </c>
      <c r="G746" s="197"/>
      <c r="H746" s="200">
        <v>1.8</v>
      </c>
      <c r="I746" s="201"/>
      <c r="J746" s="197"/>
      <c r="K746" s="197"/>
      <c r="L746" s="202"/>
      <c r="M746" s="203"/>
      <c r="N746" s="204"/>
      <c r="O746" s="204"/>
      <c r="P746" s="204"/>
      <c r="Q746" s="204"/>
      <c r="R746" s="204"/>
      <c r="S746" s="204"/>
      <c r="T746" s="205"/>
      <c r="AT746" s="206" t="s">
        <v>136</v>
      </c>
      <c r="AU746" s="206" t="s">
        <v>83</v>
      </c>
      <c r="AV746" s="12" t="s">
        <v>85</v>
      </c>
      <c r="AW746" s="12" t="s">
        <v>31</v>
      </c>
      <c r="AX746" s="12" t="s">
        <v>75</v>
      </c>
      <c r="AY746" s="206" t="s">
        <v>126</v>
      </c>
    </row>
    <row r="747" spans="1:65" s="14" customFormat="1" ht="11.25">
      <c r="B747" s="218"/>
      <c r="C747" s="219"/>
      <c r="D747" s="191" t="s">
        <v>136</v>
      </c>
      <c r="E747" s="220" t="s">
        <v>1</v>
      </c>
      <c r="F747" s="221" t="s">
        <v>389</v>
      </c>
      <c r="G747" s="219"/>
      <c r="H747" s="220" t="s">
        <v>1</v>
      </c>
      <c r="I747" s="222"/>
      <c r="J747" s="219"/>
      <c r="K747" s="219"/>
      <c r="L747" s="223"/>
      <c r="M747" s="224"/>
      <c r="N747" s="225"/>
      <c r="O747" s="225"/>
      <c r="P747" s="225"/>
      <c r="Q747" s="225"/>
      <c r="R747" s="225"/>
      <c r="S747" s="225"/>
      <c r="T747" s="226"/>
      <c r="AT747" s="227" t="s">
        <v>136</v>
      </c>
      <c r="AU747" s="227" t="s">
        <v>83</v>
      </c>
      <c r="AV747" s="14" t="s">
        <v>83</v>
      </c>
      <c r="AW747" s="14" t="s">
        <v>31</v>
      </c>
      <c r="AX747" s="14" t="s">
        <v>75</v>
      </c>
      <c r="AY747" s="227" t="s">
        <v>126</v>
      </c>
    </row>
    <row r="748" spans="1:65" s="12" customFormat="1" ht="11.25">
      <c r="B748" s="196"/>
      <c r="C748" s="197"/>
      <c r="D748" s="191" t="s">
        <v>136</v>
      </c>
      <c r="E748" s="198" t="s">
        <v>1</v>
      </c>
      <c r="F748" s="199" t="s">
        <v>726</v>
      </c>
      <c r="G748" s="197"/>
      <c r="H748" s="200">
        <v>6.4</v>
      </c>
      <c r="I748" s="201"/>
      <c r="J748" s="197"/>
      <c r="K748" s="197"/>
      <c r="L748" s="202"/>
      <c r="M748" s="203"/>
      <c r="N748" s="204"/>
      <c r="O748" s="204"/>
      <c r="P748" s="204"/>
      <c r="Q748" s="204"/>
      <c r="R748" s="204"/>
      <c r="S748" s="204"/>
      <c r="T748" s="205"/>
      <c r="AT748" s="206" t="s">
        <v>136</v>
      </c>
      <c r="AU748" s="206" t="s">
        <v>83</v>
      </c>
      <c r="AV748" s="12" t="s">
        <v>85</v>
      </c>
      <c r="AW748" s="12" t="s">
        <v>31</v>
      </c>
      <c r="AX748" s="12" t="s">
        <v>75</v>
      </c>
      <c r="AY748" s="206" t="s">
        <v>126</v>
      </c>
    </row>
    <row r="749" spans="1:65" s="13" customFormat="1" ht="11.25">
      <c r="B749" s="207"/>
      <c r="C749" s="208"/>
      <c r="D749" s="191" t="s">
        <v>136</v>
      </c>
      <c r="E749" s="209" t="s">
        <v>1</v>
      </c>
      <c r="F749" s="210" t="s">
        <v>138</v>
      </c>
      <c r="G749" s="208"/>
      <c r="H749" s="211">
        <v>24.2</v>
      </c>
      <c r="I749" s="212"/>
      <c r="J749" s="208"/>
      <c r="K749" s="208"/>
      <c r="L749" s="213"/>
      <c r="M749" s="214"/>
      <c r="N749" s="215"/>
      <c r="O749" s="215"/>
      <c r="P749" s="215"/>
      <c r="Q749" s="215"/>
      <c r="R749" s="215"/>
      <c r="S749" s="215"/>
      <c r="T749" s="216"/>
      <c r="AT749" s="217" t="s">
        <v>136</v>
      </c>
      <c r="AU749" s="217" t="s">
        <v>83</v>
      </c>
      <c r="AV749" s="13" t="s">
        <v>133</v>
      </c>
      <c r="AW749" s="13" t="s">
        <v>31</v>
      </c>
      <c r="AX749" s="13" t="s">
        <v>83</v>
      </c>
      <c r="AY749" s="217" t="s">
        <v>126</v>
      </c>
    </row>
    <row r="750" spans="1:65" s="2" customFormat="1" ht="21.75" customHeight="1">
      <c r="A750" s="33"/>
      <c r="B750" s="34"/>
      <c r="C750" s="228" t="s">
        <v>731</v>
      </c>
      <c r="D750" s="228" t="s">
        <v>433</v>
      </c>
      <c r="E750" s="229" t="s">
        <v>732</v>
      </c>
      <c r="F750" s="230" t="s">
        <v>733</v>
      </c>
      <c r="G750" s="231" t="s">
        <v>142</v>
      </c>
      <c r="H750" s="232">
        <v>2</v>
      </c>
      <c r="I750" s="233"/>
      <c r="J750" s="234">
        <f>ROUND(I750*H750,2)</f>
        <v>0</v>
      </c>
      <c r="K750" s="230" t="s">
        <v>131</v>
      </c>
      <c r="L750" s="38"/>
      <c r="M750" s="235" t="s">
        <v>1</v>
      </c>
      <c r="N750" s="236" t="s">
        <v>40</v>
      </c>
      <c r="O750" s="70"/>
      <c r="P750" s="187">
        <f>O750*H750</f>
        <v>0</v>
      </c>
      <c r="Q750" s="187">
        <v>0</v>
      </c>
      <c r="R750" s="187">
        <f>Q750*H750</f>
        <v>0</v>
      </c>
      <c r="S750" s="187">
        <v>0</v>
      </c>
      <c r="T750" s="188">
        <f>S750*H750</f>
        <v>0</v>
      </c>
      <c r="U750" s="33"/>
      <c r="V750" s="33"/>
      <c r="W750" s="33"/>
      <c r="X750" s="33"/>
      <c r="Y750" s="33"/>
      <c r="Z750" s="33"/>
      <c r="AA750" s="33"/>
      <c r="AB750" s="33"/>
      <c r="AC750" s="33"/>
      <c r="AD750" s="33"/>
      <c r="AE750" s="33"/>
      <c r="AR750" s="189" t="s">
        <v>133</v>
      </c>
      <c r="AT750" s="189" t="s">
        <v>433</v>
      </c>
      <c r="AU750" s="189" t="s">
        <v>83</v>
      </c>
      <c r="AY750" s="16" t="s">
        <v>126</v>
      </c>
      <c r="BE750" s="190">
        <f>IF(N750="základní",J750,0)</f>
        <v>0</v>
      </c>
      <c r="BF750" s="190">
        <f>IF(N750="snížená",J750,0)</f>
        <v>0</v>
      </c>
      <c r="BG750" s="190">
        <f>IF(N750="zákl. přenesená",J750,0)</f>
        <v>0</v>
      </c>
      <c r="BH750" s="190">
        <f>IF(N750="sníž. přenesená",J750,0)</f>
        <v>0</v>
      </c>
      <c r="BI750" s="190">
        <f>IF(N750="nulová",J750,0)</f>
        <v>0</v>
      </c>
      <c r="BJ750" s="16" t="s">
        <v>83</v>
      </c>
      <c r="BK750" s="190">
        <f>ROUND(I750*H750,2)</f>
        <v>0</v>
      </c>
      <c r="BL750" s="16" t="s">
        <v>133</v>
      </c>
      <c r="BM750" s="189" t="s">
        <v>734</v>
      </c>
    </row>
    <row r="751" spans="1:65" s="2" customFormat="1" ht="39">
      <c r="A751" s="33"/>
      <c r="B751" s="34"/>
      <c r="C751" s="35"/>
      <c r="D751" s="191" t="s">
        <v>135</v>
      </c>
      <c r="E751" s="35"/>
      <c r="F751" s="192" t="s">
        <v>735</v>
      </c>
      <c r="G751" s="35"/>
      <c r="H751" s="35"/>
      <c r="I751" s="193"/>
      <c r="J751" s="35"/>
      <c r="K751" s="35"/>
      <c r="L751" s="38"/>
      <c r="M751" s="194"/>
      <c r="N751" s="195"/>
      <c r="O751" s="70"/>
      <c r="P751" s="70"/>
      <c r="Q751" s="70"/>
      <c r="R751" s="70"/>
      <c r="S751" s="70"/>
      <c r="T751" s="71"/>
      <c r="U751" s="33"/>
      <c r="V751" s="33"/>
      <c r="W751" s="33"/>
      <c r="X751" s="33"/>
      <c r="Y751" s="33"/>
      <c r="Z751" s="33"/>
      <c r="AA751" s="33"/>
      <c r="AB751" s="33"/>
      <c r="AC751" s="33"/>
      <c r="AD751" s="33"/>
      <c r="AE751" s="33"/>
      <c r="AT751" s="16" t="s">
        <v>135</v>
      </c>
      <c r="AU751" s="16" t="s">
        <v>83</v>
      </c>
    </row>
    <row r="752" spans="1:65" s="12" customFormat="1" ht="11.25">
      <c r="B752" s="196"/>
      <c r="C752" s="197"/>
      <c r="D752" s="191" t="s">
        <v>136</v>
      </c>
      <c r="E752" s="198" t="s">
        <v>1</v>
      </c>
      <c r="F752" s="199" t="s">
        <v>85</v>
      </c>
      <c r="G752" s="197"/>
      <c r="H752" s="200">
        <v>2</v>
      </c>
      <c r="I752" s="201"/>
      <c r="J752" s="197"/>
      <c r="K752" s="197"/>
      <c r="L752" s="202"/>
      <c r="M752" s="203"/>
      <c r="N752" s="204"/>
      <c r="O752" s="204"/>
      <c r="P752" s="204"/>
      <c r="Q752" s="204"/>
      <c r="R752" s="204"/>
      <c r="S752" s="204"/>
      <c r="T752" s="205"/>
      <c r="AT752" s="206" t="s">
        <v>136</v>
      </c>
      <c r="AU752" s="206" t="s">
        <v>83</v>
      </c>
      <c r="AV752" s="12" t="s">
        <v>85</v>
      </c>
      <c r="AW752" s="12" t="s">
        <v>31</v>
      </c>
      <c r="AX752" s="12" t="s">
        <v>75</v>
      </c>
      <c r="AY752" s="206" t="s">
        <v>126</v>
      </c>
    </row>
    <row r="753" spans="1:65" s="13" customFormat="1" ht="11.25">
      <c r="B753" s="207"/>
      <c r="C753" s="208"/>
      <c r="D753" s="191" t="s">
        <v>136</v>
      </c>
      <c r="E753" s="209" t="s">
        <v>1</v>
      </c>
      <c r="F753" s="210" t="s">
        <v>138</v>
      </c>
      <c r="G753" s="208"/>
      <c r="H753" s="211">
        <v>2</v>
      </c>
      <c r="I753" s="212"/>
      <c r="J753" s="208"/>
      <c r="K753" s="208"/>
      <c r="L753" s="213"/>
      <c r="M753" s="214"/>
      <c r="N753" s="215"/>
      <c r="O753" s="215"/>
      <c r="P753" s="215"/>
      <c r="Q753" s="215"/>
      <c r="R753" s="215"/>
      <c r="S753" s="215"/>
      <c r="T753" s="216"/>
      <c r="AT753" s="217" t="s">
        <v>136</v>
      </c>
      <c r="AU753" s="217" t="s">
        <v>83</v>
      </c>
      <c r="AV753" s="13" t="s">
        <v>133</v>
      </c>
      <c r="AW753" s="13" t="s">
        <v>31</v>
      </c>
      <c r="AX753" s="13" t="s">
        <v>83</v>
      </c>
      <c r="AY753" s="217" t="s">
        <v>126</v>
      </c>
    </row>
    <row r="754" spans="1:65" s="2" customFormat="1" ht="21.75" customHeight="1">
      <c r="A754" s="33"/>
      <c r="B754" s="34"/>
      <c r="C754" s="228" t="s">
        <v>736</v>
      </c>
      <c r="D754" s="228" t="s">
        <v>433</v>
      </c>
      <c r="E754" s="229" t="s">
        <v>737</v>
      </c>
      <c r="F754" s="230" t="s">
        <v>738</v>
      </c>
      <c r="G754" s="231" t="s">
        <v>142</v>
      </c>
      <c r="H754" s="232">
        <v>2</v>
      </c>
      <c r="I754" s="233"/>
      <c r="J754" s="234">
        <f>ROUND(I754*H754,2)</f>
        <v>0</v>
      </c>
      <c r="K754" s="230" t="s">
        <v>131</v>
      </c>
      <c r="L754" s="38"/>
      <c r="M754" s="235" t="s">
        <v>1</v>
      </c>
      <c r="N754" s="236" t="s">
        <v>40</v>
      </c>
      <c r="O754" s="70"/>
      <c r="P754" s="187">
        <f>O754*H754</f>
        <v>0</v>
      </c>
      <c r="Q754" s="187">
        <v>0</v>
      </c>
      <c r="R754" s="187">
        <f>Q754*H754</f>
        <v>0</v>
      </c>
      <c r="S754" s="187">
        <v>0</v>
      </c>
      <c r="T754" s="188">
        <f>S754*H754</f>
        <v>0</v>
      </c>
      <c r="U754" s="33"/>
      <c r="V754" s="33"/>
      <c r="W754" s="33"/>
      <c r="X754" s="33"/>
      <c r="Y754" s="33"/>
      <c r="Z754" s="33"/>
      <c r="AA754" s="33"/>
      <c r="AB754" s="33"/>
      <c r="AC754" s="33"/>
      <c r="AD754" s="33"/>
      <c r="AE754" s="33"/>
      <c r="AR754" s="189" t="s">
        <v>133</v>
      </c>
      <c r="AT754" s="189" t="s">
        <v>433</v>
      </c>
      <c r="AU754" s="189" t="s">
        <v>83</v>
      </c>
      <c r="AY754" s="16" t="s">
        <v>126</v>
      </c>
      <c r="BE754" s="190">
        <f>IF(N754="základní",J754,0)</f>
        <v>0</v>
      </c>
      <c r="BF754" s="190">
        <f>IF(N754="snížená",J754,0)</f>
        <v>0</v>
      </c>
      <c r="BG754" s="190">
        <f>IF(N754="zákl. přenesená",J754,0)</f>
        <v>0</v>
      </c>
      <c r="BH754" s="190">
        <f>IF(N754="sníž. přenesená",J754,0)</f>
        <v>0</v>
      </c>
      <c r="BI754" s="190">
        <f>IF(N754="nulová",J754,0)</f>
        <v>0</v>
      </c>
      <c r="BJ754" s="16" t="s">
        <v>83</v>
      </c>
      <c r="BK754" s="190">
        <f>ROUND(I754*H754,2)</f>
        <v>0</v>
      </c>
      <c r="BL754" s="16" t="s">
        <v>133</v>
      </c>
      <c r="BM754" s="189" t="s">
        <v>739</v>
      </c>
    </row>
    <row r="755" spans="1:65" s="2" customFormat="1" ht="48.75">
      <c r="A755" s="33"/>
      <c r="B755" s="34"/>
      <c r="C755" s="35"/>
      <c r="D755" s="191" t="s">
        <v>135</v>
      </c>
      <c r="E755" s="35"/>
      <c r="F755" s="192" t="s">
        <v>740</v>
      </c>
      <c r="G755" s="35"/>
      <c r="H755" s="35"/>
      <c r="I755" s="193"/>
      <c r="J755" s="35"/>
      <c r="K755" s="35"/>
      <c r="L755" s="38"/>
      <c r="M755" s="194"/>
      <c r="N755" s="195"/>
      <c r="O755" s="70"/>
      <c r="P755" s="70"/>
      <c r="Q755" s="70"/>
      <c r="R755" s="70"/>
      <c r="S755" s="70"/>
      <c r="T755" s="71"/>
      <c r="U755" s="33"/>
      <c r="V755" s="33"/>
      <c r="W755" s="33"/>
      <c r="X755" s="33"/>
      <c r="Y755" s="33"/>
      <c r="Z755" s="33"/>
      <c r="AA755" s="33"/>
      <c r="AB755" s="33"/>
      <c r="AC755" s="33"/>
      <c r="AD755" s="33"/>
      <c r="AE755" s="33"/>
      <c r="AT755" s="16" t="s">
        <v>135</v>
      </c>
      <c r="AU755" s="16" t="s">
        <v>83</v>
      </c>
    </row>
    <row r="756" spans="1:65" s="14" customFormat="1" ht="11.25">
      <c r="B756" s="218"/>
      <c r="C756" s="219"/>
      <c r="D756" s="191" t="s">
        <v>136</v>
      </c>
      <c r="E756" s="220" t="s">
        <v>1</v>
      </c>
      <c r="F756" s="221" t="s">
        <v>185</v>
      </c>
      <c r="G756" s="219"/>
      <c r="H756" s="220" t="s">
        <v>1</v>
      </c>
      <c r="I756" s="222"/>
      <c r="J756" s="219"/>
      <c r="K756" s="219"/>
      <c r="L756" s="223"/>
      <c r="M756" s="224"/>
      <c r="N756" s="225"/>
      <c r="O756" s="225"/>
      <c r="P756" s="225"/>
      <c r="Q756" s="225"/>
      <c r="R756" s="225"/>
      <c r="S756" s="225"/>
      <c r="T756" s="226"/>
      <c r="AT756" s="227" t="s">
        <v>136</v>
      </c>
      <c r="AU756" s="227" t="s">
        <v>83</v>
      </c>
      <c r="AV756" s="14" t="s">
        <v>83</v>
      </c>
      <c r="AW756" s="14" t="s">
        <v>31</v>
      </c>
      <c r="AX756" s="14" t="s">
        <v>75</v>
      </c>
      <c r="AY756" s="227" t="s">
        <v>126</v>
      </c>
    </row>
    <row r="757" spans="1:65" s="12" customFormat="1" ht="11.25">
      <c r="B757" s="196"/>
      <c r="C757" s="197"/>
      <c r="D757" s="191" t="s">
        <v>136</v>
      </c>
      <c r="E757" s="198" t="s">
        <v>1</v>
      </c>
      <c r="F757" s="199" t="s">
        <v>186</v>
      </c>
      <c r="G757" s="197"/>
      <c r="H757" s="200">
        <v>2</v>
      </c>
      <c r="I757" s="201"/>
      <c r="J757" s="197"/>
      <c r="K757" s="197"/>
      <c r="L757" s="202"/>
      <c r="M757" s="203"/>
      <c r="N757" s="204"/>
      <c r="O757" s="204"/>
      <c r="P757" s="204"/>
      <c r="Q757" s="204"/>
      <c r="R757" s="204"/>
      <c r="S757" s="204"/>
      <c r="T757" s="205"/>
      <c r="AT757" s="206" t="s">
        <v>136</v>
      </c>
      <c r="AU757" s="206" t="s">
        <v>83</v>
      </c>
      <c r="AV757" s="12" t="s">
        <v>85</v>
      </c>
      <c r="AW757" s="12" t="s">
        <v>31</v>
      </c>
      <c r="AX757" s="12" t="s">
        <v>75</v>
      </c>
      <c r="AY757" s="206" t="s">
        <v>126</v>
      </c>
    </row>
    <row r="758" spans="1:65" s="13" customFormat="1" ht="11.25">
      <c r="B758" s="207"/>
      <c r="C758" s="208"/>
      <c r="D758" s="191" t="s">
        <v>136</v>
      </c>
      <c r="E758" s="209" t="s">
        <v>1</v>
      </c>
      <c r="F758" s="210" t="s">
        <v>138</v>
      </c>
      <c r="G758" s="208"/>
      <c r="H758" s="211">
        <v>2</v>
      </c>
      <c r="I758" s="212"/>
      <c r="J758" s="208"/>
      <c r="K758" s="208"/>
      <c r="L758" s="213"/>
      <c r="M758" s="214"/>
      <c r="N758" s="215"/>
      <c r="O758" s="215"/>
      <c r="P758" s="215"/>
      <c r="Q758" s="215"/>
      <c r="R758" s="215"/>
      <c r="S758" s="215"/>
      <c r="T758" s="216"/>
      <c r="AT758" s="217" t="s">
        <v>136</v>
      </c>
      <c r="AU758" s="217" t="s">
        <v>83</v>
      </c>
      <c r="AV758" s="13" t="s">
        <v>133</v>
      </c>
      <c r="AW758" s="13" t="s">
        <v>31</v>
      </c>
      <c r="AX758" s="13" t="s">
        <v>83</v>
      </c>
      <c r="AY758" s="217" t="s">
        <v>126</v>
      </c>
    </row>
    <row r="759" spans="1:65" s="2" customFormat="1" ht="21.75" customHeight="1">
      <c r="A759" s="33"/>
      <c r="B759" s="34"/>
      <c r="C759" s="228" t="s">
        <v>741</v>
      </c>
      <c r="D759" s="228" t="s">
        <v>433</v>
      </c>
      <c r="E759" s="229" t="s">
        <v>742</v>
      </c>
      <c r="F759" s="230" t="s">
        <v>743</v>
      </c>
      <c r="G759" s="231" t="s">
        <v>142</v>
      </c>
      <c r="H759" s="232">
        <v>16</v>
      </c>
      <c r="I759" s="233"/>
      <c r="J759" s="234">
        <f>ROUND(I759*H759,2)</f>
        <v>0</v>
      </c>
      <c r="K759" s="230" t="s">
        <v>131</v>
      </c>
      <c r="L759" s="38"/>
      <c r="M759" s="235" t="s">
        <v>1</v>
      </c>
      <c r="N759" s="236" t="s">
        <v>40</v>
      </c>
      <c r="O759" s="70"/>
      <c r="P759" s="187">
        <f>O759*H759</f>
        <v>0</v>
      </c>
      <c r="Q759" s="187">
        <v>0</v>
      </c>
      <c r="R759" s="187">
        <f>Q759*H759</f>
        <v>0</v>
      </c>
      <c r="S759" s="187">
        <v>0</v>
      </c>
      <c r="T759" s="188">
        <f>S759*H759</f>
        <v>0</v>
      </c>
      <c r="U759" s="33"/>
      <c r="V759" s="33"/>
      <c r="W759" s="33"/>
      <c r="X759" s="33"/>
      <c r="Y759" s="33"/>
      <c r="Z759" s="33"/>
      <c r="AA759" s="33"/>
      <c r="AB759" s="33"/>
      <c r="AC759" s="33"/>
      <c r="AD759" s="33"/>
      <c r="AE759" s="33"/>
      <c r="AR759" s="189" t="s">
        <v>133</v>
      </c>
      <c r="AT759" s="189" t="s">
        <v>433</v>
      </c>
      <c r="AU759" s="189" t="s">
        <v>83</v>
      </c>
      <c r="AY759" s="16" t="s">
        <v>126</v>
      </c>
      <c r="BE759" s="190">
        <f>IF(N759="základní",J759,0)</f>
        <v>0</v>
      </c>
      <c r="BF759" s="190">
        <f>IF(N759="snížená",J759,0)</f>
        <v>0</v>
      </c>
      <c r="BG759" s="190">
        <f>IF(N759="zákl. přenesená",J759,0)</f>
        <v>0</v>
      </c>
      <c r="BH759" s="190">
        <f>IF(N759="sníž. přenesená",J759,0)</f>
        <v>0</v>
      </c>
      <c r="BI759" s="190">
        <f>IF(N759="nulová",J759,0)</f>
        <v>0</v>
      </c>
      <c r="BJ759" s="16" t="s">
        <v>83</v>
      </c>
      <c r="BK759" s="190">
        <f>ROUND(I759*H759,2)</f>
        <v>0</v>
      </c>
      <c r="BL759" s="16" t="s">
        <v>133</v>
      </c>
      <c r="BM759" s="189" t="s">
        <v>744</v>
      </c>
    </row>
    <row r="760" spans="1:65" s="2" customFormat="1" ht="48.75">
      <c r="A760" s="33"/>
      <c r="B760" s="34"/>
      <c r="C760" s="35"/>
      <c r="D760" s="191" t="s">
        <v>135</v>
      </c>
      <c r="E760" s="35"/>
      <c r="F760" s="192" t="s">
        <v>745</v>
      </c>
      <c r="G760" s="35"/>
      <c r="H760" s="35"/>
      <c r="I760" s="193"/>
      <c r="J760" s="35"/>
      <c r="K760" s="35"/>
      <c r="L760" s="38"/>
      <c r="M760" s="194"/>
      <c r="N760" s="195"/>
      <c r="O760" s="70"/>
      <c r="P760" s="70"/>
      <c r="Q760" s="70"/>
      <c r="R760" s="70"/>
      <c r="S760" s="70"/>
      <c r="T760" s="71"/>
      <c r="U760" s="33"/>
      <c r="V760" s="33"/>
      <c r="W760" s="33"/>
      <c r="X760" s="33"/>
      <c r="Y760" s="33"/>
      <c r="Z760" s="33"/>
      <c r="AA760" s="33"/>
      <c r="AB760" s="33"/>
      <c r="AC760" s="33"/>
      <c r="AD760" s="33"/>
      <c r="AE760" s="33"/>
      <c r="AT760" s="16" t="s">
        <v>135</v>
      </c>
      <c r="AU760" s="16" t="s">
        <v>83</v>
      </c>
    </row>
    <row r="761" spans="1:65" s="14" customFormat="1" ht="11.25">
      <c r="B761" s="218"/>
      <c r="C761" s="219"/>
      <c r="D761" s="191" t="s">
        <v>136</v>
      </c>
      <c r="E761" s="220" t="s">
        <v>1</v>
      </c>
      <c r="F761" s="221" t="s">
        <v>179</v>
      </c>
      <c r="G761" s="219"/>
      <c r="H761" s="220" t="s">
        <v>1</v>
      </c>
      <c r="I761" s="222"/>
      <c r="J761" s="219"/>
      <c r="K761" s="219"/>
      <c r="L761" s="223"/>
      <c r="M761" s="224"/>
      <c r="N761" s="225"/>
      <c r="O761" s="225"/>
      <c r="P761" s="225"/>
      <c r="Q761" s="225"/>
      <c r="R761" s="225"/>
      <c r="S761" s="225"/>
      <c r="T761" s="226"/>
      <c r="AT761" s="227" t="s">
        <v>136</v>
      </c>
      <c r="AU761" s="227" t="s">
        <v>83</v>
      </c>
      <c r="AV761" s="14" t="s">
        <v>83</v>
      </c>
      <c r="AW761" s="14" t="s">
        <v>31</v>
      </c>
      <c r="AX761" s="14" t="s">
        <v>75</v>
      </c>
      <c r="AY761" s="227" t="s">
        <v>126</v>
      </c>
    </row>
    <row r="762" spans="1:65" s="12" customFormat="1" ht="11.25">
      <c r="B762" s="196"/>
      <c r="C762" s="197"/>
      <c r="D762" s="191" t="s">
        <v>136</v>
      </c>
      <c r="E762" s="198" t="s">
        <v>1</v>
      </c>
      <c r="F762" s="199" t="s">
        <v>180</v>
      </c>
      <c r="G762" s="197"/>
      <c r="H762" s="200">
        <v>16</v>
      </c>
      <c r="I762" s="201"/>
      <c r="J762" s="197"/>
      <c r="K762" s="197"/>
      <c r="L762" s="202"/>
      <c r="M762" s="203"/>
      <c r="N762" s="204"/>
      <c r="O762" s="204"/>
      <c r="P762" s="204"/>
      <c r="Q762" s="204"/>
      <c r="R762" s="204"/>
      <c r="S762" s="204"/>
      <c r="T762" s="205"/>
      <c r="AT762" s="206" t="s">
        <v>136</v>
      </c>
      <c r="AU762" s="206" t="s">
        <v>83</v>
      </c>
      <c r="AV762" s="12" t="s">
        <v>85</v>
      </c>
      <c r="AW762" s="12" t="s">
        <v>31</v>
      </c>
      <c r="AX762" s="12" t="s">
        <v>75</v>
      </c>
      <c r="AY762" s="206" t="s">
        <v>126</v>
      </c>
    </row>
    <row r="763" spans="1:65" s="13" customFormat="1" ht="11.25">
      <c r="B763" s="207"/>
      <c r="C763" s="208"/>
      <c r="D763" s="191" t="s">
        <v>136</v>
      </c>
      <c r="E763" s="209" t="s">
        <v>1</v>
      </c>
      <c r="F763" s="210" t="s">
        <v>138</v>
      </c>
      <c r="G763" s="208"/>
      <c r="H763" s="211">
        <v>16</v>
      </c>
      <c r="I763" s="212"/>
      <c r="J763" s="208"/>
      <c r="K763" s="208"/>
      <c r="L763" s="213"/>
      <c r="M763" s="214"/>
      <c r="N763" s="215"/>
      <c r="O763" s="215"/>
      <c r="P763" s="215"/>
      <c r="Q763" s="215"/>
      <c r="R763" s="215"/>
      <c r="S763" s="215"/>
      <c r="T763" s="216"/>
      <c r="AT763" s="217" t="s">
        <v>136</v>
      </c>
      <c r="AU763" s="217" t="s">
        <v>83</v>
      </c>
      <c r="AV763" s="13" t="s">
        <v>133</v>
      </c>
      <c r="AW763" s="13" t="s">
        <v>31</v>
      </c>
      <c r="AX763" s="13" t="s">
        <v>83</v>
      </c>
      <c r="AY763" s="217" t="s">
        <v>126</v>
      </c>
    </row>
    <row r="764" spans="1:65" s="2" customFormat="1" ht="21.75" customHeight="1">
      <c r="A764" s="33"/>
      <c r="B764" s="34"/>
      <c r="C764" s="228" t="s">
        <v>746</v>
      </c>
      <c r="D764" s="228" t="s">
        <v>433</v>
      </c>
      <c r="E764" s="229" t="s">
        <v>747</v>
      </c>
      <c r="F764" s="230" t="s">
        <v>748</v>
      </c>
      <c r="G764" s="231" t="s">
        <v>142</v>
      </c>
      <c r="H764" s="232">
        <v>22</v>
      </c>
      <c r="I764" s="233"/>
      <c r="J764" s="234">
        <f>ROUND(I764*H764,2)</f>
        <v>0</v>
      </c>
      <c r="K764" s="230" t="s">
        <v>131</v>
      </c>
      <c r="L764" s="38"/>
      <c r="M764" s="235" t="s">
        <v>1</v>
      </c>
      <c r="N764" s="236" t="s">
        <v>40</v>
      </c>
      <c r="O764" s="70"/>
      <c r="P764" s="187">
        <f>O764*H764</f>
        <v>0</v>
      </c>
      <c r="Q764" s="187">
        <v>0</v>
      </c>
      <c r="R764" s="187">
        <f>Q764*H764</f>
        <v>0</v>
      </c>
      <c r="S764" s="187">
        <v>0</v>
      </c>
      <c r="T764" s="188">
        <f>S764*H764</f>
        <v>0</v>
      </c>
      <c r="U764" s="33"/>
      <c r="V764" s="33"/>
      <c r="W764" s="33"/>
      <c r="X764" s="33"/>
      <c r="Y764" s="33"/>
      <c r="Z764" s="33"/>
      <c r="AA764" s="33"/>
      <c r="AB764" s="33"/>
      <c r="AC764" s="33"/>
      <c r="AD764" s="33"/>
      <c r="AE764" s="33"/>
      <c r="AR764" s="189" t="s">
        <v>133</v>
      </c>
      <c r="AT764" s="189" t="s">
        <v>433</v>
      </c>
      <c r="AU764" s="189" t="s">
        <v>83</v>
      </c>
      <c r="AY764" s="16" t="s">
        <v>126</v>
      </c>
      <c r="BE764" s="190">
        <f>IF(N764="základní",J764,0)</f>
        <v>0</v>
      </c>
      <c r="BF764" s="190">
        <f>IF(N764="snížená",J764,0)</f>
        <v>0</v>
      </c>
      <c r="BG764" s="190">
        <f>IF(N764="zákl. přenesená",J764,0)</f>
        <v>0</v>
      </c>
      <c r="BH764" s="190">
        <f>IF(N764="sníž. přenesená",J764,0)</f>
        <v>0</v>
      </c>
      <c r="BI764" s="190">
        <f>IF(N764="nulová",J764,0)</f>
        <v>0</v>
      </c>
      <c r="BJ764" s="16" t="s">
        <v>83</v>
      </c>
      <c r="BK764" s="190">
        <f>ROUND(I764*H764,2)</f>
        <v>0</v>
      </c>
      <c r="BL764" s="16" t="s">
        <v>133</v>
      </c>
      <c r="BM764" s="189" t="s">
        <v>749</v>
      </c>
    </row>
    <row r="765" spans="1:65" s="2" customFormat="1" ht="39">
      <c r="A765" s="33"/>
      <c r="B765" s="34"/>
      <c r="C765" s="35"/>
      <c r="D765" s="191" t="s">
        <v>135</v>
      </c>
      <c r="E765" s="35"/>
      <c r="F765" s="192" t="s">
        <v>750</v>
      </c>
      <c r="G765" s="35"/>
      <c r="H765" s="35"/>
      <c r="I765" s="193"/>
      <c r="J765" s="35"/>
      <c r="K765" s="35"/>
      <c r="L765" s="38"/>
      <c r="M765" s="194"/>
      <c r="N765" s="195"/>
      <c r="O765" s="70"/>
      <c r="P765" s="70"/>
      <c r="Q765" s="70"/>
      <c r="R765" s="70"/>
      <c r="S765" s="70"/>
      <c r="T765" s="71"/>
      <c r="U765" s="33"/>
      <c r="V765" s="33"/>
      <c r="W765" s="33"/>
      <c r="X765" s="33"/>
      <c r="Y765" s="33"/>
      <c r="Z765" s="33"/>
      <c r="AA765" s="33"/>
      <c r="AB765" s="33"/>
      <c r="AC765" s="33"/>
      <c r="AD765" s="33"/>
      <c r="AE765" s="33"/>
      <c r="AT765" s="16" t="s">
        <v>135</v>
      </c>
      <c r="AU765" s="16" t="s">
        <v>83</v>
      </c>
    </row>
    <row r="766" spans="1:65" s="14" customFormat="1" ht="22.5">
      <c r="B766" s="218"/>
      <c r="C766" s="219"/>
      <c r="D766" s="191" t="s">
        <v>136</v>
      </c>
      <c r="E766" s="220" t="s">
        <v>1</v>
      </c>
      <c r="F766" s="221" t="s">
        <v>199</v>
      </c>
      <c r="G766" s="219"/>
      <c r="H766" s="220" t="s">
        <v>1</v>
      </c>
      <c r="I766" s="222"/>
      <c r="J766" s="219"/>
      <c r="K766" s="219"/>
      <c r="L766" s="223"/>
      <c r="M766" s="224"/>
      <c r="N766" s="225"/>
      <c r="O766" s="225"/>
      <c r="P766" s="225"/>
      <c r="Q766" s="225"/>
      <c r="R766" s="225"/>
      <c r="S766" s="225"/>
      <c r="T766" s="226"/>
      <c r="AT766" s="227" t="s">
        <v>136</v>
      </c>
      <c r="AU766" s="227" t="s">
        <v>83</v>
      </c>
      <c r="AV766" s="14" t="s">
        <v>83</v>
      </c>
      <c r="AW766" s="14" t="s">
        <v>31</v>
      </c>
      <c r="AX766" s="14" t="s">
        <v>75</v>
      </c>
      <c r="AY766" s="227" t="s">
        <v>126</v>
      </c>
    </row>
    <row r="767" spans="1:65" s="12" customFormat="1" ht="11.25">
      <c r="B767" s="196"/>
      <c r="C767" s="197"/>
      <c r="D767" s="191" t="s">
        <v>136</v>
      </c>
      <c r="E767" s="198" t="s">
        <v>1</v>
      </c>
      <c r="F767" s="199" t="s">
        <v>200</v>
      </c>
      <c r="G767" s="197"/>
      <c r="H767" s="200">
        <v>6</v>
      </c>
      <c r="I767" s="201"/>
      <c r="J767" s="197"/>
      <c r="K767" s="197"/>
      <c r="L767" s="202"/>
      <c r="M767" s="203"/>
      <c r="N767" s="204"/>
      <c r="O767" s="204"/>
      <c r="P767" s="204"/>
      <c r="Q767" s="204"/>
      <c r="R767" s="204"/>
      <c r="S767" s="204"/>
      <c r="T767" s="205"/>
      <c r="AT767" s="206" t="s">
        <v>136</v>
      </c>
      <c r="AU767" s="206" t="s">
        <v>83</v>
      </c>
      <c r="AV767" s="12" t="s">
        <v>85</v>
      </c>
      <c r="AW767" s="12" t="s">
        <v>31</v>
      </c>
      <c r="AX767" s="12" t="s">
        <v>75</v>
      </c>
      <c r="AY767" s="206" t="s">
        <v>126</v>
      </c>
    </row>
    <row r="768" spans="1:65" s="14" customFormat="1" ht="11.25">
      <c r="B768" s="218"/>
      <c r="C768" s="219"/>
      <c r="D768" s="191" t="s">
        <v>136</v>
      </c>
      <c r="E768" s="220" t="s">
        <v>1</v>
      </c>
      <c r="F768" s="221" t="s">
        <v>201</v>
      </c>
      <c r="G768" s="219"/>
      <c r="H768" s="220" t="s">
        <v>1</v>
      </c>
      <c r="I768" s="222"/>
      <c r="J768" s="219"/>
      <c r="K768" s="219"/>
      <c r="L768" s="223"/>
      <c r="M768" s="224"/>
      <c r="N768" s="225"/>
      <c r="O768" s="225"/>
      <c r="P768" s="225"/>
      <c r="Q768" s="225"/>
      <c r="R768" s="225"/>
      <c r="S768" s="225"/>
      <c r="T768" s="226"/>
      <c r="AT768" s="227" t="s">
        <v>136</v>
      </c>
      <c r="AU768" s="227" t="s">
        <v>83</v>
      </c>
      <c r="AV768" s="14" t="s">
        <v>83</v>
      </c>
      <c r="AW768" s="14" t="s">
        <v>31</v>
      </c>
      <c r="AX768" s="14" t="s">
        <v>75</v>
      </c>
      <c r="AY768" s="227" t="s">
        <v>126</v>
      </c>
    </row>
    <row r="769" spans="1:65" s="12" customFormat="1" ht="11.25">
      <c r="B769" s="196"/>
      <c r="C769" s="197"/>
      <c r="D769" s="191" t="s">
        <v>136</v>
      </c>
      <c r="E769" s="198" t="s">
        <v>1</v>
      </c>
      <c r="F769" s="199" t="s">
        <v>202</v>
      </c>
      <c r="G769" s="197"/>
      <c r="H769" s="200">
        <v>5</v>
      </c>
      <c r="I769" s="201"/>
      <c r="J769" s="197"/>
      <c r="K769" s="197"/>
      <c r="L769" s="202"/>
      <c r="M769" s="203"/>
      <c r="N769" s="204"/>
      <c r="O769" s="204"/>
      <c r="P769" s="204"/>
      <c r="Q769" s="204"/>
      <c r="R769" s="204"/>
      <c r="S769" s="204"/>
      <c r="T769" s="205"/>
      <c r="AT769" s="206" t="s">
        <v>136</v>
      </c>
      <c r="AU769" s="206" t="s">
        <v>83</v>
      </c>
      <c r="AV769" s="12" t="s">
        <v>85</v>
      </c>
      <c r="AW769" s="12" t="s">
        <v>31</v>
      </c>
      <c r="AX769" s="12" t="s">
        <v>75</v>
      </c>
      <c r="AY769" s="206" t="s">
        <v>126</v>
      </c>
    </row>
    <row r="770" spans="1:65" s="14" customFormat="1" ht="22.5">
      <c r="B770" s="218"/>
      <c r="C770" s="219"/>
      <c r="D770" s="191" t="s">
        <v>136</v>
      </c>
      <c r="E770" s="220" t="s">
        <v>1</v>
      </c>
      <c r="F770" s="221" t="s">
        <v>203</v>
      </c>
      <c r="G770" s="219"/>
      <c r="H770" s="220" t="s">
        <v>1</v>
      </c>
      <c r="I770" s="222"/>
      <c r="J770" s="219"/>
      <c r="K770" s="219"/>
      <c r="L770" s="223"/>
      <c r="M770" s="224"/>
      <c r="N770" s="225"/>
      <c r="O770" s="225"/>
      <c r="P770" s="225"/>
      <c r="Q770" s="225"/>
      <c r="R770" s="225"/>
      <c r="S770" s="225"/>
      <c r="T770" s="226"/>
      <c r="AT770" s="227" t="s">
        <v>136</v>
      </c>
      <c r="AU770" s="227" t="s">
        <v>83</v>
      </c>
      <c r="AV770" s="14" t="s">
        <v>83</v>
      </c>
      <c r="AW770" s="14" t="s">
        <v>31</v>
      </c>
      <c r="AX770" s="14" t="s">
        <v>75</v>
      </c>
      <c r="AY770" s="227" t="s">
        <v>126</v>
      </c>
    </row>
    <row r="771" spans="1:65" s="12" customFormat="1" ht="11.25">
      <c r="B771" s="196"/>
      <c r="C771" s="197"/>
      <c r="D771" s="191" t="s">
        <v>136</v>
      </c>
      <c r="E771" s="198" t="s">
        <v>1</v>
      </c>
      <c r="F771" s="199" t="s">
        <v>204</v>
      </c>
      <c r="G771" s="197"/>
      <c r="H771" s="200">
        <v>11</v>
      </c>
      <c r="I771" s="201"/>
      <c r="J771" s="197"/>
      <c r="K771" s="197"/>
      <c r="L771" s="202"/>
      <c r="M771" s="203"/>
      <c r="N771" s="204"/>
      <c r="O771" s="204"/>
      <c r="P771" s="204"/>
      <c r="Q771" s="204"/>
      <c r="R771" s="204"/>
      <c r="S771" s="204"/>
      <c r="T771" s="205"/>
      <c r="AT771" s="206" t="s">
        <v>136</v>
      </c>
      <c r="AU771" s="206" t="s">
        <v>83</v>
      </c>
      <c r="AV771" s="12" t="s">
        <v>85</v>
      </c>
      <c r="AW771" s="12" t="s">
        <v>31</v>
      </c>
      <c r="AX771" s="12" t="s">
        <v>75</v>
      </c>
      <c r="AY771" s="206" t="s">
        <v>126</v>
      </c>
    </row>
    <row r="772" spans="1:65" s="13" customFormat="1" ht="11.25">
      <c r="B772" s="207"/>
      <c r="C772" s="208"/>
      <c r="D772" s="191" t="s">
        <v>136</v>
      </c>
      <c r="E772" s="209" t="s">
        <v>1</v>
      </c>
      <c r="F772" s="210" t="s">
        <v>138</v>
      </c>
      <c r="G772" s="208"/>
      <c r="H772" s="211">
        <v>22</v>
      </c>
      <c r="I772" s="212"/>
      <c r="J772" s="208"/>
      <c r="K772" s="208"/>
      <c r="L772" s="213"/>
      <c r="M772" s="214"/>
      <c r="N772" s="215"/>
      <c r="O772" s="215"/>
      <c r="P772" s="215"/>
      <c r="Q772" s="215"/>
      <c r="R772" s="215"/>
      <c r="S772" s="215"/>
      <c r="T772" s="216"/>
      <c r="AT772" s="217" t="s">
        <v>136</v>
      </c>
      <c r="AU772" s="217" t="s">
        <v>83</v>
      </c>
      <c r="AV772" s="13" t="s">
        <v>133</v>
      </c>
      <c r="AW772" s="13" t="s">
        <v>31</v>
      </c>
      <c r="AX772" s="13" t="s">
        <v>83</v>
      </c>
      <c r="AY772" s="217" t="s">
        <v>126</v>
      </c>
    </row>
    <row r="773" spans="1:65" s="2" customFormat="1" ht="24.2" customHeight="1">
      <c r="A773" s="33"/>
      <c r="B773" s="34"/>
      <c r="C773" s="228" t="s">
        <v>751</v>
      </c>
      <c r="D773" s="228" t="s">
        <v>433</v>
      </c>
      <c r="E773" s="229" t="s">
        <v>752</v>
      </c>
      <c r="F773" s="230" t="s">
        <v>753</v>
      </c>
      <c r="G773" s="231" t="s">
        <v>142</v>
      </c>
      <c r="H773" s="232">
        <v>40</v>
      </c>
      <c r="I773" s="233"/>
      <c r="J773" s="234">
        <f>ROUND(I773*H773,2)</f>
        <v>0</v>
      </c>
      <c r="K773" s="230" t="s">
        <v>131</v>
      </c>
      <c r="L773" s="38"/>
      <c r="M773" s="235" t="s">
        <v>1</v>
      </c>
      <c r="N773" s="236" t="s">
        <v>40</v>
      </c>
      <c r="O773" s="70"/>
      <c r="P773" s="187">
        <f>O773*H773</f>
        <v>0</v>
      </c>
      <c r="Q773" s="187">
        <v>0</v>
      </c>
      <c r="R773" s="187">
        <f>Q773*H773</f>
        <v>0</v>
      </c>
      <c r="S773" s="187">
        <v>0</v>
      </c>
      <c r="T773" s="188">
        <f>S773*H773</f>
        <v>0</v>
      </c>
      <c r="U773" s="33"/>
      <c r="V773" s="33"/>
      <c r="W773" s="33"/>
      <c r="X773" s="33"/>
      <c r="Y773" s="33"/>
      <c r="Z773" s="33"/>
      <c r="AA773" s="33"/>
      <c r="AB773" s="33"/>
      <c r="AC773" s="33"/>
      <c r="AD773" s="33"/>
      <c r="AE773" s="33"/>
      <c r="AR773" s="189" t="s">
        <v>133</v>
      </c>
      <c r="AT773" s="189" t="s">
        <v>433</v>
      </c>
      <c r="AU773" s="189" t="s">
        <v>83</v>
      </c>
      <c r="AY773" s="16" t="s">
        <v>126</v>
      </c>
      <c r="BE773" s="190">
        <f>IF(N773="základní",J773,0)</f>
        <v>0</v>
      </c>
      <c r="BF773" s="190">
        <f>IF(N773="snížená",J773,0)</f>
        <v>0</v>
      </c>
      <c r="BG773" s="190">
        <f>IF(N773="zákl. přenesená",J773,0)</f>
        <v>0</v>
      </c>
      <c r="BH773" s="190">
        <f>IF(N773="sníž. přenesená",J773,0)</f>
        <v>0</v>
      </c>
      <c r="BI773" s="190">
        <f>IF(N773="nulová",J773,0)</f>
        <v>0</v>
      </c>
      <c r="BJ773" s="16" t="s">
        <v>83</v>
      </c>
      <c r="BK773" s="190">
        <f>ROUND(I773*H773,2)</f>
        <v>0</v>
      </c>
      <c r="BL773" s="16" t="s">
        <v>133</v>
      </c>
      <c r="BM773" s="189" t="s">
        <v>754</v>
      </c>
    </row>
    <row r="774" spans="1:65" s="2" customFormat="1" ht="48.75">
      <c r="A774" s="33"/>
      <c r="B774" s="34"/>
      <c r="C774" s="35"/>
      <c r="D774" s="191" t="s">
        <v>135</v>
      </c>
      <c r="E774" s="35"/>
      <c r="F774" s="192" t="s">
        <v>755</v>
      </c>
      <c r="G774" s="35"/>
      <c r="H774" s="35"/>
      <c r="I774" s="193"/>
      <c r="J774" s="35"/>
      <c r="K774" s="35"/>
      <c r="L774" s="38"/>
      <c r="M774" s="194"/>
      <c r="N774" s="195"/>
      <c r="O774" s="70"/>
      <c r="P774" s="70"/>
      <c r="Q774" s="70"/>
      <c r="R774" s="70"/>
      <c r="S774" s="70"/>
      <c r="T774" s="71"/>
      <c r="U774" s="33"/>
      <c r="V774" s="33"/>
      <c r="W774" s="33"/>
      <c r="X774" s="33"/>
      <c r="Y774" s="33"/>
      <c r="Z774" s="33"/>
      <c r="AA774" s="33"/>
      <c r="AB774" s="33"/>
      <c r="AC774" s="33"/>
      <c r="AD774" s="33"/>
      <c r="AE774" s="33"/>
      <c r="AT774" s="16" t="s">
        <v>135</v>
      </c>
      <c r="AU774" s="16" t="s">
        <v>83</v>
      </c>
    </row>
    <row r="775" spans="1:65" s="12" customFormat="1" ht="11.25">
      <c r="B775" s="196"/>
      <c r="C775" s="197"/>
      <c r="D775" s="191" t="s">
        <v>136</v>
      </c>
      <c r="E775" s="198" t="s">
        <v>1</v>
      </c>
      <c r="F775" s="199" t="s">
        <v>191</v>
      </c>
      <c r="G775" s="197"/>
      <c r="H775" s="200">
        <v>40</v>
      </c>
      <c r="I775" s="201"/>
      <c r="J775" s="197"/>
      <c r="K775" s="197"/>
      <c r="L775" s="202"/>
      <c r="M775" s="203"/>
      <c r="N775" s="204"/>
      <c r="O775" s="204"/>
      <c r="P775" s="204"/>
      <c r="Q775" s="204"/>
      <c r="R775" s="204"/>
      <c r="S775" s="204"/>
      <c r="T775" s="205"/>
      <c r="AT775" s="206" t="s">
        <v>136</v>
      </c>
      <c r="AU775" s="206" t="s">
        <v>83</v>
      </c>
      <c r="AV775" s="12" t="s">
        <v>85</v>
      </c>
      <c r="AW775" s="12" t="s">
        <v>31</v>
      </c>
      <c r="AX775" s="12" t="s">
        <v>75</v>
      </c>
      <c r="AY775" s="206" t="s">
        <v>126</v>
      </c>
    </row>
    <row r="776" spans="1:65" s="13" customFormat="1" ht="11.25">
      <c r="B776" s="207"/>
      <c r="C776" s="208"/>
      <c r="D776" s="191" t="s">
        <v>136</v>
      </c>
      <c r="E776" s="209" t="s">
        <v>1</v>
      </c>
      <c r="F776" s="210" t="s">
        <v>138</v>
      </c>
      <c r="G776" s="208"/>
      <c r="H776" s="211">
        <v>40</v>
      </c>
      <c r="I776" s="212"/>
      <c r="J776" s="208"/>
      <c r="K776" s="208"/>
      <c r="L776" s="213"/>
      <c r="M776" s="214"/>
      <c r="N776" s="215"/>
      <c r="O776" s="215"/>
      <c r="P776" s="215"/>
      <c r="Q776" s="215"/>
      <c r="R776" s="215"/>
      <c r="S776" s="215"/>
      <c r="T776" s="216"/>
      <c r="AT776" s="217" t="s">
        <v>136</v>
      </c>
      <c r="AU776" s="217" t="s">
        <v>83</v>
      </c>
      <c r="AV776" s="13" t="s">
        <v>133</v>
      </c>
      <c r="AW776" s="13" t="s">
        <v>31</v>
      </c>
      <c r="AX776" s="13" t="s">
        <v>83</v>
      </c>
      <c r="AY776" s="217" t="s">
        <v>126</v>
      </c>
    </row>
    <row r="777" spans="1:65" s="2" customFormat="1" ht="24.2" customHeight="1">
      <c r="A777" s="33"/>
      <c r="B777" s="34"/>
      <c r="C777" s="228" t="s">
        <v>756</v>
      </c>
      <c r="D777" s="228" t="s">
        <v>433</v>
      </c>
      <c r="E777" s="229" t="s">
        <v>757</v>
      </c>
      <c r="F777" s="230" t="s">
        <v>758</v>
      </c>
      <c r="G777" s="231" t="s">
        <v>142</v>
      </c>
      <c r="H777" s="232">
        <v>4</v>
      </c>
      <c r="I777" s="233"/>
      <c r="J777" s="234">
        <f>ROUND(I777*H777,2)</f>
        <v>0</v>
      </c>
      <c r="K777" s="230" t="s">
        <v>131</v>
      </c>
      <c r="L777" s="38"/>
      <c r="M777" s="235" t="s">
        <v>1</v>
      </c>
      <c r="N777" s="236" t="s">
        <v>40</v>
      </c>
      <c r="O777" s="70"/>
      <c r="P777" s="187">
        <f>O777*H777</f>
        <v>0</v>
      </c>
      <c r="Q777" s="187">
        <v>0</v>
      </c>
      <c r="R777" s="187">
        <f>Q777*H777</f>
        <v>0</v>
      </c>
      <c r="S777" s="187">
        <v>0</v>
      </c>
      <c r="T777" s="188">
        <f>S777*H777</f>
        <v>0</v>
      </c>
      <c r="U777" s="33"/>
      <c r="V777" s="33"/>
      <c r="W777" s="33"/>
      <c r="X777" s="33"/>
      <c r="Y777" s="33"/>
      <c r="Z777" s="33"/>
      <c r="AA777" s="33"/>
      <c r="AB777" s="33"/>
      <c r="AC777" s="33"/>
      <c r="AD777" s="33"/>
      <c r="AE777" s="33"/>
      <c r="AR777" s="189" t="s">
        <v>133</v>
      </c>
      <c r="AT777" s="189" t="s">
        <v>433</v>
      </c>
      <c r="AU777" s="189" t="s">
        <v>83</v>
      </c>
      <c r="AY777" s="16" t="s">
        <v>126</v>
      </c>
      <c r="BE777" s="190">
        <f>IF(N777="základní",J777,0)</f>
        <v>0</v>
      </c>
      <c r="BF777" s="190">
        <f>IF(N777="snížená",J777,0)</f>
        <v>0</v>
      </c>
      <c r="BG777" s="190">
        <f>IF(N777="zákl. přenesená",J777,0)</f>
        <v>0</v>
      </c>
      <c r="BH777" s="190">
        <f>IF(N777="sníž. přenesená",J777,0)</f>
        <v>0</v>
      </c>
      <c r="BI777" s="190">
        <f>IF(N777="nulová",J777,0)</f>
        <v>0</v>
      </c>
      <c r="BJ777" s="16" t="s">
        <v>83</v>
      </c>
      <c r="BK777" s="190">
        <f>ROUND(I777*H777,2)</f>
        <v>0</v>
      </c>
      <c r="BL777" s="16" t="s">
        <v>133</v>
      </c>
      <c r="BM777" s="189" t="s">
        <v>759</v>
      </c>
    </row>
    <row r="778" spans="1:65" s="2" customFormat="1" ht="48.75">
      <c r="A778" s="33"/>
      <c r="B778" s="34"/>
      <c r="C778" s="35"/>
      <c r="D778" s="191" t="s">
        <v>135</v>
      </c>
      <c r="E778" s="35"/>
      <c r="F778" s="192" t="s">
        <v>760</v>
      </c>
      <c r="G778" s="35"/>
      <c r="H778" s="35"/>
      <c r="I778" s="193"/>
      <c r="J778" s="35"/>
      <c r="K778" s="35"/>
      <c r="L778" s="38"/>
      <c r="M778" s="194"/>
      <c r="N778" s="195"/>
      <c r="O778" s="70"/>
      <c r="P778" s="70"/>
      <c r="Q778" s="70"/>
      <c r="R778" s="70"/>
      <c r="S778" s="70"/>
      <c r="T778" s="71"/>
      <c r="U778" s="33"/>
      <c r="V778" s="33"/>
      <c r="W778" s="33"/>
      <c r="X778" s="33"/>
      <c r="Y778" s="33"/>
      <c r="Z778" s="33"/>
      <c r="AA778" s="33"/>
      <c r="AB778" s="33"/>
      <c r="AC778" s="33"/>
      <c r="AD778" s="33"/>
      <c r="AE778" s="33"/>
      <c r="AT778" s="16" t="s">
        <v>135</v>
      </c>
      <c r="AU778" s="16" t="s">
        <v>83</v>
      </c>
    </row>
    <row r="779" spans="1:65" s="12" customFormat="1" ht="11.25">
      <c r="B779" s="196"/>
      <c r="C779" s="197"/>
      <c r="D779" s="191" t="s">
        <v>136</v>
      </c>
      <c r="E779" s="198" t="s">
        <v>1</v>
      </c>
      <c r="F779" s="199" t="s">
        <v>133</v>
      </c>
      <c r="G779" s="197"/>
      <c r="H779" s="200">
        <v>4</v>
      </c>
      <c r="I779" s="201"/>
      <c r="J779" s="197"/>
      <c r="K779" s="197"/>
      <c r="L779" s="202"/>
      <c r="M779" s="203"/>
      <c r="N779" s="204"/>
      <c r="O779" s="204"/>
      <c r="P779" s="204"/>
      <c r="Q779" s="204"/>
      <c r="R779" s="204"/>
      <c r="S779" s="204"/>
      <c r="T779" s="205"/>
      <c r="AT779" s="206" t="s">
        <v>136</v>
      </c>
      <c r="AU779" s="206" t="s">
        <v>83</v>
      </c>
      <c r="AV779" s="12" t="s">
        <v>85</v>
      </c>
      <c r="AW779" s="12" t="s">
        <v>31</v>
      </c>
      <c r="AX779" s="12" t="s">
        <v>75</v>
      </c>
      <c r="AY779" s="206" t="s">
        <v>126</v>
      </c>
    </row>
    <row r="780" spans="1:65" s="13" customFormat="1" ht="11.25">
      <c r="B780" s="207"/>
      <c r="C780" s="208"/>
      <c r="D780" s="191" t="s">
        <v>136</v>
      </c>
      <c r="E780" s="209" t="s">
        <v>1</v>
      </c>
      <c r="F780" s="210" t="s">
        <v>138</v>
      </c>
      <c r="G780" s="208"/>
      <c r="H780" s="211">
        <v>4</v>
      </c>
      <c r="I780" s="212"/>
      <c r="J780" s="208"/>
      <c r="K780" s="208"/>
      <c r="L780" s="213"/>
      <c r="M780" s="214"/>
      <c r="N780" s="215"/>
      <c r="O780" s="215"/>
      <c r="P780" s="215"/>
      <c r="Q780" s="215"/>
      <c r="R780" s="215"/>
      <c r="S780" s="215"/>
      <c r="T780" s="216"/>
      <c r="AT780" s="217" t="s">
        <v>136</v>
      </c>
      <c r="AU780" s="217" t="s">
        <v>83</v>
      </c>
      <c r="AV780" s="13" t="s">
        <v>133</v>
      </c>
      <c r="AW780" s="13" t="s">
        <v>31</v>
      </c>
      <c r="AX780" s="13" t="s">
        <v>83</v>
      </c>
      <c r="AY780" s="217" t="s">
        <v>126</v>
      </c>
    </row>
    <row r="781" spans="1:65" s="2" customFormat="1" ht="24.2" customHeight="1">
      <c r="A781" s="33"/>
      <c r="B781" s="34"/>
      <c r="C781" s="228" t="s">
        <v>761</v>
      </c>
      <c r="D781" s="228" t="s">
        <v>433</v>
      </c>
      <c r="E781" s="229" t="s">
        <v>762</v>
      </c>
      <c r="F781" s="230" t="s">
        <v>763</v>
      </c>
      <c r="G781" s="231" t="s">
        <v>142</v>
      </c>
      <c r="H781" s="232">
        <v>4</v>
      </c>
      <c r="I781" s="233"/>
      <c r="J781" s="234">
        <f>ROUND(I781*H781,2)</f>
        <v>0</v>
      </c>
      <c r="K781" s="230" t="s">
        <v>131</v>
      </c>
      <c r="L781" s="38"/>
      <c r="M781" s="235" t="s">
        <v>1</v>
      </c>
      <c r="N781" s="236" t="s">
        <v>40</v>
      </c>
      <c r="O781" s="70"/>
      <c r="P781" s="187">
        <f>O781*H781</f>
        <v>0</v>
      </c>
      <c r="Q781" s="187">
        <v>0</v>
      </c>
      <c r="R781" s="187">
        <f>Q781*H781</f>
        <v>0</v>
      </c>
      <c r="S781" s="187">
        <v>0</v>
      </c>
      <c r="T781" s="188">
        <f>S781*H781</f>
        <v>0</v>
      </c>
      <c r="U781" s="33"/>
      <c r="V781" s="33"/>
      <c r="W781" s="33"/>
      <c r="X781" s="33"/>
      <c r="Y781" s="33"/>
      <c r="Z781" s="33"/>
      <c r="AA781" s="33"/>
      <c r="AB781" s="33"/>
      <c r="AC781" s="33"/>
      <c r="AD781" s="33"/>
      <c r="AE781" s="33"/>
      <c r="AR781" s="189" t="s">
        <v>133</v>
      </c>
      <c r="AT781" s="189" t="s">
        <v>433</v>
      </c>
      <c r="AU781" s="189" t="s">
        <v>83</v>
      </c>
      <c r="AY781" s="16" t="s">
        <v>126</v>
      </c>
      <c r="BE781" s="190">
        <f>IF(N781="základní",J781,0)</f>
        <v>0</v>
      </c>
      <c r="BF781" s="190">
        <f>IF(N781="snížená",J781,0)</f>
        <v>0</v>
      </c>
      <c r="BG781" s="190">
        <f>IF(N781="zákl. přenesená",J781,0)</f>
        <v>0</v>
      </c>
      <c r="BH781" s="190">
        <f>IF(N781="sníž. přenesená",J781,0)</f>
        <v>0</v>
      </c>
      <c r="BI781" s="190">
        <f>IF(N781="nulová",J781,0)</f>
        <v>0</v>
      </c>
      <c r="BJ781" s="16" t="s">
        <v>83</v>
      </c>
      <c r="BK781" s="190">
        <f>ROUND(I781*H781,2)</f>
        <v>0</v>
      </c>
      <c r="BL781" s="16" t="s">
        <v>133</v>
      </c>
      <c r="BM781" s="189" t="s">
        <v>764</v>
      </c>
    </row>
    <row r="782" spans="1:65" s="2" customFormat="1" ht="48.75">
      <c r="A782" s="33"/>
      <c r="B782" s="34"/>
      <c r="C782" s="35"/>
      <c r="D782" s="191" t="s">
        <v>135</v>
      </c>
      <c r="E782" s="35"/>
      <c r="F782" s="192" t="s">
        <v>765</v>
      </c>
      <c r="G782" s="35"/>
      <c r="H782" s="35"/>
      <c r="I782" s="193"/>
      <c r="J782" s="35"/>
      <c r="K782" s="35"/>
      <c r="L782" s="38"/>
      <c r="M782" s="194"/>
      <c r="N782" s="195"/>
      <c r="O782" s="70"/>
      <c r="P782" s="70"/>
      <c r="Q782" s="70"/>
      <c r="R782" s="70"/>
      <c r="S782" s="70"/>
      <c r="T782" s="71"/>
      <c r="U782" s="33"/>
      <c r="V782" s="33"/>
      <c r="W782" s="33"/>
      <c r="X782" s="33"/>
      <c r="Y782" s="33"/>
      <c r="Z782" s="33"/>
      <c r="AA782" s="33"/>
      <c r="AB782" s="33"/>
      <c r="AC782" s="33"/>
      <c r="AD782" s="33"/>
      <c r="AE782" s="33"/>
      <c r="AT782" s="16" t="s">
        <v>135</v>
      </c>
      <c r="AU782" s="16" t="s">
        <v>83</v>
      </c>
    </row>
    <row r="783" spans="1:65" s="12" customFormat="1" ht="11.25">
      <c r="B783" s="196"/>
      <c r="C783" s="197"/>
      <c r="D783" s="191" t="s">
        <v>136</v>
      </c>
      <c r="E783" s="198" t="s">
        <v>1</v>
      </c>
      <c r="F783" s="199" t="s">
        <v>133</v>
      </c>
      <c r="G783" s="197"/>
      <c r="H783" s="200">
        <v>4</v>
      </c>
      <c r="I783" s="201"/>
      <c r="J783" s="197"/>
      <c r="K783" s="197"/>
      <c r="L783" s="202"/>
      <c r="M783" s="203"/>
      <c r="N783" s="204"/>
      <c r="O783" s="204"/>
      <c r="P783" s="204"/>
      <c r="Q783" s="204"/>
      <c r="R783" s="204"/>
      <c r="S783" s="204"/>
      <c r="T783" s="205"/>
      <c r="AT783" s="206" t="s">
        <v>136</v>
      </c>
      <c r="AU783" s="206" t="s">
        <v>83</v>
      </c>
      <c r="AV783" s="12" t="s">
        <v>85</v>
      </c>
      <c r="AW783" s="12" t="s">
        <v>31</v>
      </c>
      <c r="AX783" s="12" t="s">
        <v>75</v>
      </c>
      <c r="AY783" s="206" t="s">
        <v>126</v>
      </c>
    </row>
    <row r="784" spans="1:65" s="13" customFormat="1" ht="11.25">
      <c r="B784" s="207"/>
      <c r="C784" s="208"/>
      <c r="D784" s="191" t="s">
        <v>136</v>
      </c>
      <c r="E784" s="209" t="s">
        <v>1</v>
      </c>
      <c r="F784" s="210" t="s">
        <v>138</v>
      </c>
      <c r="G784" s="208"/>
      <c r="H784" s="211">
        <v>4</v>
      </c>
      <c r="I784" s="212"/>
      <c r="J784" s="208"/>
      <c r="K784" s="208"/>
      <c r="L784" s="213"/>
      <c r="M784" s="214"/>
      <c r="N784" s="215"/>
      <c r="O784" s="215"/>
      <c r="P784" s="215"/>
      <c r="Q784" s="215"/>
      <c r="R784" s="215"/>
      <c r="S784" s="215"/>
      <c r="T784" s="216"/>
      <c r="AT784" s="217" t="s">
        <v>136</v>
      </c>
      <c r="AU784" s="217" t="s">
        <v>83</v>
      </c>
      <c r="AV784" s="13" t="s">
        <v>133</v>
      </c>
      <c r="AW784" s="13" t="s">
        <v>31</v>
      </c>
      <c r="AX784" s="13" t="s">
        <v>83</v>
      </c>
      <c r="AY784" s="217" t="s">
        <v>126</v>
      </c>
    </row>
    <row r="785" spans="1:65" s="2" customFormat="1" ht="24.2" customHeight="1">
      <c r="A785" s="33"/>
      <c r="B785" s="34"/>
      <c r="C785" s="228" t="s">
        <v>766</v>
      </c>
      <c r="D785" s="228" t="s">
        <v>433</v>
      </c>
      <c r="E785" s="229" t="s">
        <v>767</v>
      </c>
      <c r="F785" s="230" t="s">
        <v>768</v>
      </c>
      <c r="G785" s="231" t="s">
        <v>142</v>
      </c>
      <c r="H785" s="232">
        <v>14</v>
      </c>
      <c r="I785" s="233"/>
      <c r="J785" s="234">
        <f>ROUND(I785*H785,2)</f>
        <v>0</v>
      </c>
      <c r="K785" s="230" t="s">
        <v>131</v>
      </c>
      <c r="L785" s="38"/>
      <c r="M785" s="235" t="s">
        <v>1</v>
      </c>
      <c r="N785" s="236" t="s">
        <v>40</v>
      </c>
      <c r="O785" s="70"/>
      <c r="P785" s="187">
        <f>O785*H785</f>
        <v>0</v>
      </c>
      <c r="Q785" s="187">
        <v>0</v>
      </c>
      <c r="R785" s="187">
        <f>Q785*H785</f>
        <v>0</v>
      </c>
      <c r="S785" s="187">
        <v>0</v>
      </c>
      <c r="T785" s="188">
        <f>S785*H785</f>
        <v>0</v>
      </c>
      <c r="U785" s="33"/>
      <c r="V785" s="33"/>
      <c r="W785" s="33"/>
      <c r="X785" s="33"/>
      <c r="Y785" s="33"/>
      <c r="Z785" s="33"/>
      <c r="AA785" s="33"/>
      <c r="AB785" s="33"/>
      <c r="AC785" s="33"/>
      <c r="AD785" s="33"/>
      <c r="AE785" s="33"/>
      <c r="AR785" s="189" t="s">
        <v>133</v>
      </c>
      <c r="AT785" s="189" t="s">
        <v>433</v>
      </c>
      <c r="AU785" s="189" t="s">
        <v>83</v>
      </c>
      <c r="AY785" s="16" t="s">
        <v>126</v>
      </c>
      <c r="BE785" s="190">
        <f>IF(N785="základní",J785,0)</f>
        <v>0</v>
      </c>
      <c r="BF785" s="190">
        <f>IF(N785="snížená",J785,0)</f>
        <v>0</v>
      </c>
      <c r="BG785" s="190">
        <f>IF(N785="zákl. přenesená",J785,0)</f>
        <v>0</v>
      </c>
      <c r="BH785" s="190">
        <f>IF(N785="sníž. přenesená",J785,0)</f>
        <v>0</v>
      </c>
      <c r="BI785" s="190">
        <f>IF(N785="nulová",J785,0)</f>
        <v>0</v>
      </c>
      <c r="BJ785" s="16" t="s">
        <v>83</v>
      </c>
      <c r="BK785" s="190">
        <f>ROUND(I785*H785,2)</f>
        <v>0</v>
      </c>
      <c r="BL785" s="16" t="s">
        <v>133</v>
      </c>
      <c r="BM785" s="189" t="s">
        <v>769</v>
      </c>
    </row>
    <row r="786" spans="1:65" s="2" customFormat="1" ht="48.75">
      <c r="A786" s="33"/>
      <c r="B786" s="34"/>
      <c r="C786" s="35"/>
      <c r="D786" s="191" t="s">
        <v>135</v>
      </c>
      <c r="E786" s="35"/>
      <c r="F786" s="192" t="s">
        <v>770</v>
      </c>
      <c r="G786" s="35"/>
      <c r="H786" s="35"/>
      <c r="I786" s="193"/>
      <c r="J786" s="35"/>
      <c r="K786" s="35"/>
      <c r="L786" s="38"/>
      <c r="M786" s="194"/>
      <c r="N786" s="195"/>
      <c r="O786" s="70"/>
      <c r="P786" s="70"/>
      <c r="Q786" s="70"/>
      <c r="R786" s="70"/>
      <c r="S786" s="70"/>
      <c r="T786" s="71"/>
      <c r="U786" s="33"/>
      <c r="V786" s="33"/>
      <c r="W786" s="33"/>
      <c r="X786" s="33"/>
      <c r="Y786" s="33"/>
      <c r="Z786" s="33"/>
      <c r="AA786" s="33"/>
      <c r="AB786" s="33"/>
      <c r="AC786" s="33"/>
      <c r="AD786" s="33"/>
      <c r="AE786" s="33"/>
      <c r="AT786" s="16" t="s">
        <v>135</v>
      </c>
      <c r="AU786" s="16" t="s">
        <v>83</v>
      </c>
    </row>
    <row r="787" spans="1:65" s="12" customFormat="1" ht="11.25">
      <c r="B787" s="196"/>
      <c r="C787" s="197"/>
      <c r="D787" s="191" t="s">
        <v>136</v>
      </c>
      <c r="E787" s="198" t="s">
        <v>1</v>
      </c>
      <c r="F787" s="199" t="s">
        <v>205</v>
      </c>
      <c r="G787" s="197"/>
      <c r="H787" s="200">
        <v>14</v>
      </c>
      <c r="I787" s="201"/>
      <c r="J787" s="197"/>
      <c r="K787" s="197"/>
      <c r="L787" s="202"/>
      <c r="M787" s="203"/>
      <c r="N787" s="204"/>
      <c r="O787" s="204"/>
      <c r="P787" s="204"/>
      <c r="Q787" s="204"/>
      <c r="R787" s="204"/>
      <c r="S787" s="204"/>
      <c r="T787" s="205"/>
      <c r="AT787" s="206" t="s">
        <v>136</v>
      </c>
      <c r="AU787" s="206" t="s">
        <v>83</v>
      </c>
      <c r="AV787" s="12" t="s">
        <v>85</v>
      </c>
      <c r="AW787" s="12" t="s">
        <v>31</v>
      </c>
      <c r="AX787" s="12" t="s">
        <v>75</v>
      </c>
      <c r="AY787" s="206" t="s">
        <v>126</v>
      </c>
    </row>
    <row r="788" spans="1:65" s="13" customFormat="1" ht="11.25">
      <c r="B788" s="207"/>
      <c r="C788" s="208"/>
      <c r="D788" s="191" t="s">
        <v>136</v>
      </c>
      <c r="E788" s="209" t="s">
        <v>1</v>
      </c>
      <c r="F788" s="210" t="s">
        <v>138</v>
      </c>
      <c r="G788" s="208"/>
      <c r="H788" s="211">
        <v>14</v>
      </c>
      <c r="I788" s="212"/>
      <c r="J788" s="208"/>
      <c r="K788" s="208"/>
      <c r="L788" s="213"/>
      <c r="M788" s="214"/>
      <c r="N788" s="215"/>
      <c r="O788" s="215"/>
      <c r="P788" s="215"/>
      <c r="Q788" s="215"/>
      <c r="R788" s="215"/>
      <c r="S788" s="215"/>
      <c r="T788" s="216"/>
      <c r="AT788" s="217" t="s">
        <v>136</v>
      </c>
      <c r="AU788" s="217" t="s">
        <v>83</v>
      </c>
      <c r="AV788" s="13" t="s">
        <v>133</v>
      </c>
      <c r="AW788" s="13" t="s">
        <v>31</v>
      </c>
      <c r="AX788" s="13" t="s">
        <v>83</v>
      </c>
      <c r="AY788" s="217" t="s">
        <v>126</v>
      </c>
    </row>
    <row r="789" spans="1:65" s="2" customFormat="1" ht="16.5" customHeight="1">
      <c r="A789" s="33"/>
      <c r="B789" s="34"/>
      <c r="C789" s="228" t="s">
        <v>771</v>
      </c>
      <c r="D789" s="228" t="s">
        <v>433</v>
      </c>
      <c r="E789" s="229" t="s">
        <v>772</v>
      </c>
      <c r="F789" s="230" t="s">
        <v>773</v>
      </c>
      <c r="G789" s="231" t="s">
        <v>142</v>
      </c>
      <c r="H789" s="232">
        <v>14</v>
      </c>
      <c r="I789" s="233"/>
      <c r="J789" s="234">
        <f>ROUND(I789*H789,2)</f>
        <v>0</v>
      </c>
      <c r="K789" s="230" t="s">
        <v>131</v>
      </c>
      <c r="L789" s="38"/>
      <c r="M789" s="235" t="s">
        <v>1</v>
      </c>
      <c r="N789" s="236" t="s">
        <v>40</v>
      </c>
      <c r="O789" s="70"/>
      <c r="P789" s="187">
        <f>O789*H789</f>
        <v>0</v>
      </c>
      <c r="Q789" s="187">
        <v>0</v>
      </c>
      <c r="R789" s="187">
        <f>Q789*H789</f>
        <v>0</v>
      </c>
      <c r="S789" s="187">
        <v>0</v>
      </c>
      <c r="T789" s="188">
        <f>S789*H789</f>
        <v>0</v>
      </c>
      <c r="U789" s="33"/>
      <c r="V789" s="33"/>
      <c r="W789" s="33"/>
      <c r="X789" s="33"/>
      <c r="Y789" s="33"/>
      <c r="Z789" s="33"/>
      <c r="AA789" s="33"/>
      <c r="AB789" s="33"/>
      <c r="AC789" s="33"/>
      <c r="AD789" s="33"/>
      <c r="AE789" s="33"/>
      <c r="AR789" s="189" t="s">
        <v>133</v>
      </c>
      <c r="AT789" s="189" t="s">
        <v>433</v>
      </c>
      <c r="AU789" s="189" t="s">
        <v>83</v>
      </c>
      <c r="AY789" s="16" t="s">
        <v>126</v>
      </c>
      <c r="BE789" s="190">
        <f>IF(N789="základní",J789,0)</f>
        <v>0</v>
      </c>
      <c r="BF789" s="190">
        <f>IF(N789="snížená",J789,0)</f>
        <v>0</v>
      </c>
      <c r="BG789" s="190">
        <f>IF(N789="zákl. přenesená",J789,0)</f>
        <v>0</v>
      </c>
      <c r="BH789" s="190">
        <f>IF(N789="sníž. přenesená",J789,0)</f>
        <v>0</v>
      </c>
      <c r="BI789" s="190">
        <f>IF(N789="nulová",J789,0)</f>
        <v>0</v>
      </c>
      <c r="BJ789" s="16" t="s">
        <v>83</v>
      </c>
      <c r="BK789" s="190">
        <f>ROUND(I789*H789,2)</f>
        <v>0</v>
      </c>
      <c r="BL789" s="16" t="s">
        <v>133</v>
      </c>
      <c r="BM789" s="189" t="s">
        <v>774</v>
      </c>
    </row>
    <row r="790" spans="1:65" s="2" customFormat="1" ht="39">
      <c r="A790" s="33"/>
      <c r="B790" s="34"/>
      <c r="C790" s="35"/>
      <c r="D790" s="191" t="s">
        <v>135</v>
      </c>
      <c r="E790" s="35"/>
      <c r="F790" s="192" t="s">
        <v>775</v>
      </c>
      <c r="G790" s="35"/>
      <c r="H790" s="35"/>
      <c r="I790" s="193"/>
      <c r="J790" s="35"/>
      <c r="K790" s="35"/>
      <c r="L790" s="38"/>
      <c r="M790" s="194"/>
      <c r="N790" s="195"/>
      <c r="O790" s="70"/>
      <c r="P790" s="70"/>
      <c r="Q790" s="70"/>
      <c r="R790" s="70"/>
      <c r="S790" s="70"/>
      <c r="T790" s="71"/>
      <c r="U790" s="33"/>
      <c r="V790" s="33"/>
      <c r="W790" s="33"/>
      <c r="X790" s="33"/>
      <c r="Y790" s="33"/>
      <c r="Z790" s="33"/>
      <c r="AA790" s="33"/>
      <c r="AB790" s="33"/>
      <c r="AC790" s="33"/>
      <c r="AD790" s="33"/>
      <c r="AE790" s="33"/>
      <c r="AT790" s="16" t="s">
        <v>135</v>
      </c>
      <c r="AU790" s="16" t="s">
        <v>83</v>
      </c>
    </row>
    <row r="791" spans="1:65" s="12" customFormat="1" ht="11.25">
      <c r="B791" s="196"/>
      <c r="C791" s="197"/>
      <c r="D791" s="191" t="s">
        <v>136</v>
      </c>
      <c r="E791" s="198" t="s">
        <v>1</v>
      </c>
      <c r="F791" s="199" t="s">
        <v>205</v>
      </c>
      <c r="G791" s="197"/>
      <c r="H791" s="200">
        <v>14</v>
      </c>
      <c r="I791" s="201"/>
      <c r="J791" s="197"/>
      <c r="K791" s="197"/>
      <c r="L791" s="202"/>
      <c r="M791" s="203"/>
      <c r="N791" s="204"/>
      <c r="O791" s="204"/>
      <c r="P791" s="204"/>
      <c r="Q791" s="204"/>
      <c r="R791" s="204"/>
      <c r="S791" s="204"/>
      <c r="T791" s="205"/>
      <c r="AT791" s="206" t="s">
        <v>136</v>
      </c>
      <c r="AU791" s="206" t="s">
        <v>83</v>
      </c>
      <c r="AV791" s="12" t="s">
        <v>85</v>
      </c>
      <c r="AW791" s="12" t="s">
        <v>31</v>
      </c>
      <c r="AX791" s="12" t="s">
        <v>75</v>
      </c>
      <c r="AY791" s="206" t="s">
        <v>126</v>
      </c>
    </row>
    <row r="792" spans="1:65" s="13" customFormat="1" ht="11.25">
      <c r="B792" s="207"/>
      <c r="C792" s="208"/>
      <c r="D792" s="191" t="s">
        <v>136</v>
      </c>
      <c r="E792" s="209" t="s">
        <v>1</v>
      </c>
      <c r="F792" s="210" t="s">
        <v>138</v>
      </c>
      <c r="G792" s="208"/>
      <c r="H792" s="211">
        <v>14</v>
      </c>
      <c r="I792" s="212"/>
      <c r="J792" s="208"/>
      <c r="K792" s="208"/>
      <c r="L792" s="213"/>
      <c r="M792" s="214"/>
      <c r="N792" s="215"/>
      <c r="O792" s="215"/>
      <c r="P792" s="215"/>
      <c r="Q792" s="215"/>
      <c r="R792" s="215"/>
      <c r="S792" s="215"/>
      <c r="T792" s="216"/>
      <c r="AT792" s="217" t="s">
        <v>136</v>
      </c>
      <c r="AU792" s="217" t="s">
        <v>83</v>
      </c>
      <c r="AV792" s="13" t="s">
        <v>133</v>
      </c>
      <c r="AW792" s="13" t="s">
        <v>31</v>
      </c>
      <c r="AX792" s="13" t="s">
        <v>83</v>
      </c>
      <c r="AY792" s="217" t="s">
        <v>126</v>
      </c>
    </row>
    <row r="793" spans="1:65" s="2" customFormat="1" ht="16.5" customHeight="1">
      <c r="A793" s="33"/>
      <c r="B793" s="34"/>
      <c r="C793" s="228" t="s">
        <v>776</v>
      </c>
      <c r="D793" s="228" t="s">
        <v>433</v>
      </c>
      <c r="E793" s="229" t="s">
        <v>777</v>
      </c>
      <c r="F793" s="230" t="s">
        <v>778</v>
      </c>
      <c r="G793" s="231" t="s">
        <v>142</v>
      </c>
      <c r="H793" s="232">
        <v>4</v>
      </c>
      <c r="I793" s="233"/>
      <c r="J793" s="234">
        <f>ROUND(I793*H793,2)</f>
        <v>0</v>
      </c>
      <c r="K793" s="230" t="s">
        <v>131</v>
      </c>
      <c r="L793" s="38"/>
      <c r="M793" s="235" t="s">
        <v>1</v>
      </c>
      <c r="N793" s="236" t="s">
        <v>40</v>
      </c>
      <c r="O793" s="70"/>
      <c r="P793" s="187">
        <f>O793*H793</f>
        <v>0</v>
      </c>
      <c r="Q793" s="187">
        <v>0</v>
      </c>
      <c r="R793" s="187">
        <f>Q793*H793</f>
        <v>0</v>
      </c>
      <c r="S793" s="187">
        <v>0</v>
      </c>
      <c r="T793" s="188">
        <f>S793*H793</f>
        <v>0</v>
      </c>
      <c r="U793" s="33"/>
      <c r="V793" s="33"/>
      <c r="W793" s="33"/>
      <c r="X793" s="33"/>
      <c r="Y793" s="33"/>
      <c r="Z793" s="33"/>
      <c r="AA793" s="33"/>
      <c r="AB793" s="33"/>
      <c r="AC793" s="33"/>
      <c r="AD793" s="33"/>
      <c r="AE793" s="33"/>
      <c r="AR793" s="189" t="s">
        <v>133</v>
      </c>
      <c r="AT793" s="189" t="s">
        <v>433</v>
      </c>
      <c r="AU793" s="189" t="s">
        <v>83</v>
      </c>
      <c r="AY793" s="16" t="s">
        <v>126</v>
      </c>
      <c r="BE793" s="190">
        <f>IF(N793="základní",J793,0)</f>
        <v>0</v>
      </c>
      <c r="BF793" s="190">
        <f>IF(N793="snížená",J793,0)</f>
        <v>0</v>
      </c>
      <c r="BG793" s="190">
        <f>IF(N793="zákl. přenesená",J793,0)</f>
        <v>0</v>
      </c>
      <c r="BH793" s="190">
        <f>IF(N793="sníž. přenesená",J793,0)</f>
        <v>0</v>
      </c>
      <c r="BI793" s="190">
        <f>IF(N793="nulová",J793,0)</f>
        <v>0</v>
      </c>
      <c r="BJ793" s="16" t="s">
        <v>83</v>
      </c>
      <c r="BK793" s="190">
        <f>ROUND(I793*H793,2)</f>
        <v>0</v>
      </c>
      <c r="BL793" s="16" t="s">
        <v>133</v>
      </c>
      <c r="BM793" s="189" t="s">
        <v>779</v>
      </c>
    </row>
    <row r="794" spans="1:65" s="2" customFormat="1" ht="39">
      <c r="A794" s="33"/>
      <c r="B794" s="34"/>
      <c r="C794" s="35"/>
      <c r="D794" s="191" t="s">
        <v>135</v>
      </c>
      <c r="E794" s="35"/>
      <c r="F794" s="192" t="s">
        <v>780</v>
      </c>
      <c r="G794" s="35"/>
      <c r="H794" s="35"/>
      <c r="I794" s="193"/>
      <c r="J794" s="35"/>
      <c r="K794" s="35"/>
      <c r="L794" s="38"/>
      <c r="M794" s="194"/>
      <c r="N794" s="195"/>
      <c r="O794" s="70"/>
      <c r="P794" s="70"/>
      <c r="Q794" s="70"/>
      <c r="R794" s="70"/>
      <c r="S794" s="70"/>
      <c r="T794" s="71"/>
      <c r="U794" s="33"/>
      <c r="V794" s="33"/>
      <c r="W794" s="33"/>
      <c r="X794" s="33"/>
      <c r="Y794" s="33"/>
      <c r="Z794" s="33"/>
      <c r="AA794" s="33"/>
      <c r="AB794" s="33"/>
      <c r="AC794" s="33"/>
      <c r="AD794" s="33"/>
      <c r="AE794" s="33"/>
      <c r="AT794" s="16" t="s">
        <v>135</v>
      </c>
      <c r="AU794" s="16" t="s">
        <v>83</v>
      </c>
    </row>
    <row r="795" spans="1:65" s="12" customFormat="1" ht="11.25">
      <c r="B795" s="196"/>
      <c r="C795" s="197"/>
      <c r="D795" s="191" t="s">
        <v>136</v>
      </c>
      <c r="E795" s="198" t="s">
        <v>1</v>
      </c>
      <c r="F795" s="199" t="s">
        <v>133</v>
      </c>
      <c r="G795" s="197"/>
      <c r="H795" s="200">
        <v>4</v>
      </c>
      <c r="I795" s="201"/>
      <c r="J795" s="197"/>
      <c r="K795" s="197"/>
      <c r="L795" s="202"/>
      <c r="M795" s="203"/>
      <c r="N795" s="204"/>
      <c r="O795" s="204"/>
      <c r="P795" s="204"/>
      <c r="Q795" s="204"/>
      <c r="R795" s="204"/>
      <c r="S795" s="204"/>
      <c r="T795" s="205"/>
      <c r="AT795" s="206" t="s">
        <v>136</v>
      </c>
      <c r="AU795" s="206" t="s">
        <v>83</v>
      </c>
      <c r="AV795" s="12" t="s">
        <v>85</v>
      </c>
      <c r="AW795" s="12" t="s">
        <v>31</v>
      </c>
      <c r="AX795" s="12" t="s">
        <v>75</v>
      </c>
      <c r="AY795" s="206" t="s">
        <v>126</v>
      </c>
    </row>
    <row r="796" spans="1:65" s="13" customFormat="1" ht="11.25">
      <c r="B796" s="207"/>
      <c r="C796" s="208"/>
      <c r="D796" s="191" t="s">
        <v>136</v>
      </c>
      <c r="E796" s="209" t="s">
        <v>1</v>
      </c>
      <c r="F796" s="210" t="s">
        <v>138</v>
      </c>
      <c r="G796" s="208"/>
      <c r="H796" s="211">
        <v>4</v>
      </c>
      <c r="I796" s="212"/>
      <c r="J796" s="208"/>
      <c r="K796" s="208"/>
      <c r="L796" s="213"/>
      <c r="M796" s="214"/>
      <c r="N796" s="215"/>
      <c r="O796" s="215"/>
      <c r="P796" s="215"/>
      <c r="Q796" s="215"/>
      <c r="R796" s="215"/>
      <c r="S796" s="215"/>
      <c r="T796" s="216"/>
      <c r="AT796" s="217" t="s">
        <v>136</v>
      </c>
      <c r="AU796" s="217" t="s">
        <v>83</v>
      </c>
      <c r="AV796" s="13" t="s">
        <v>133</v>
      </c>
      <c r="AW796" s="13" t="s">
        <v>31</v>
      </c>
      <c r="AX796" s="13" t="s">
        <v>83</v>
      </c>
      <c r="AY796" s="217" t="s">
        <v>126</v>
      </c>
    </row>
    <row r="797" spans="1:65" s="2" customFormat="1" ht="16.5" customHeight="1">
      <c r="A797" s="33"/>
      <c r="B797" s="34"/>
      <c r="C797" s="228" t="s">
        <v>781</v>
      </c>
      <c r="D797" s="228" t="s">
        <v>433</v>
      </c>
      <c r="E797" s="229" t="s">
        <v>782</v>
      </c>
      <c r="F797" s="230" t="s">
        <v>783</v>
      </c>
      <c r="G797" s="231" t="s">
        <v>142</v>
      </c>
      <c r="H797" s="232">
        <v>38</v>
      </c>
      <c r="I797" s="233"/>
      <c r="J797" s="234">
        <f>ROUND(I797*H797,2)</f>
        <v>0</v>
      </c>
      <c r="K797" s="230" t="s">
        <v>131</v>
      </c>
      <c r="L797" s="38"/>
      <c r="M797" s="235" t="s">
        <v>1</v>
      </c>
      <c r="N797" s="236" t="s">
        <v>40</v>
      </c>
      <c r="O797" s="70"/>
      <c r="P797" s="187">
        <f>O797*H797</f>
        <v>0</v>
      </c>
      <c r="Q797" s="187">
        <v>0</v>
      </c>
      <c r="R797" s="187">
        <f>Q797*H797</f>
        <v>0</v>
      </c>
      <c r="S797" s="187">
        <v>0</v>
      </c>
      <c r="T797" s="188">
        <f>S797*H797</f>
        <v>0</v>
      </c>
      <c r="U797" s="33"/>
      <c r="V797" s="33"/>
      <c r="W797" s="33"/>
      <c r="X797" s="33"/>
      <c r="Y797" s="33"/>
      <c r="Z797" s="33"/>
      <c r="AA797" s="33"/>
      <c r="AB797" s="33"/>
      <c r="AC797" s="33"/>
      <c r="AD797" s="33"/>
      <c r="AE797" s="33"/>
      <c r="AR797" s="189" t="s">
        <v>133</v>
      </c>
      <c r="AT797" s="189" t="s">
        <v>433</v>
      </c>
      <c r="AU797" s="189" t="s">
        <v>83</v>
      </c>
      <c r="AY797" s="16" t="s">
        <v>126</v>
      </c>
      <c r="BE797" s="190">
        <f>IF(N797="základní",J797,0)</f>
        <v>0</v>
      </c>
      <c r="BF797" s="190">
        <f>IF(N797="snížená",J797,0)</f>
        <v>0</v>
      </c>
      <c r="BG797" s="190">
        <f>IF(N797="zákl. přenesená",J797,0)</f>
        <v>0</v>
      </c>
      <c r="BH797" s="190">
        <f>IF(N797="sníž. přenesená",J797,0)</f>
        <v>0</v>
      </c>
      <c r="BI797" s="190">
        <f>IF(N797="nulová",J797,0)</f>
        <v>0</v>
      </c>
      <c r="BJ797" s="16" t="s">
        <v>83</v>
      </c>
      <c r="BK797" s="190">
        <f>ROUND(I797*H797,2)</f>
        <v>0</v>
      </c>
      <c r="BL797" s="16" t="s">
        <v>133</v>
      </c>
      <c r="BM797" s="189" t="s">
        <v>784</v>
      </c>
    </row>
    <row r="798" spans="1:65" s="2" customFormat="1" ht="39">
      <c r="A798" s="33"/>
      <c r="B798" s="34"/>
      <c r="C798" s="35"/>
      <c r="D798" s="191" t="s">
        <v>135</v>
      </c>
      <c r="E798" s="35"/>
      <c r="F798" s="192" t="s">
        <v>785</v>
      </c>
      <c r="G798" s="35"/>
      <c r="H798" s="35"/>
      <c r="I798" s="193"/>
      <c r="J798" s="35"/>
      <c r="K798" s="35"/>
      <c r="L798" s="38"/>
      <c r="M798" s="194"/>
      <c r="N798" s="195"/>
      <c r="O798" s="70"/>
      <c r="P798" s="70"/>
      <c r="Q798" s="70"/>
      <c r="R798" s="70"/>
      <c r="S798" s="70"/>
      <c r="T798" s="71"/>
      <c r="U798" s="33"/>
      <c r="V798" s="33"/>
      <c r="W798" s="33"/>
      <c r="X798" s="33"/>
      <c r="Y798" s="33"/>
      <c r="Z798" s="33"/>
      <c r="AA798" s="33"/>
      <c r="AB798" s="33"/>
      <c r="AC798" s="33"/>
      <c r="AD798" s="33"/>
      <c r="AE798" s="33"/>
      <c r="AT798" s="16" t="s">
        <v>135</v>
      </c>
      <c r="AU798" s="16" t="s">
        <v>83</v>
      </c>
    </row>
    <row r="799" spans="1:65" s="12" customFormat="1" ht="11.25">
      <c r="B799" s="196"/>
      <c r="C799" s="197"/>
      <c r="D799" s="191" t="s">
        <v>136</v>
      </c>
      <c r="E799" s="198" t="s">
        <v>1</v>
      </c>
      <c r="F799" s="199" t="s">
        <v>350</v>
      </c>
      <c r="G799" s="197"/>
      <c r="H799" s="200">
        <v>38</v>
      </c>
      <c r="I799" s="201"/>
      <c r="J799" s="197"/>
      <c r="K799" s="197"/>
      <c r="L799" s="202"/>
      <c r="M799" s="203"/>
      <c r="N799" s="204"/>
      <c r="O799" s="204"/>
      <c r="P799" s="204"/>
      <c r="Q799" s="204"/>
      <c r="R799" s="204"/>
      <c r="S799" s="204"/>
      <c r="T799" s="205"/>
      <c r="AT799" s="206" t="s">
        <v>136</v>
      </c>
      <c r="AU799" s="206" t="s">
        <v>83</v>
      </c>
      <c r="AV799" s="12" t="s">
        <v>85</v>
      </c>
      <c r="AW799" s="12" t="s">
        <v>31</v>
      </c>
      <c r="AX799" s="12" t="s">
        <v>75</v>
      </c>
      <c r="AY799" s="206" t="s">
        <v>126</v>
      </c>
    </row>
    <row r="800" spans="1:65" s="13" customFormat="1" ht="11.25">
      <c r="B800" s="207"/>
      <c r="C800" s="208"/>
      <c r="D800" s="191" t="s">
        <v>136</v>
      </c>
      <c r="E800" s="209" t="s">
        <v>1</v>
      </c>
      <c r="F800" s="210" t="s">
        <v>138</v>
      </c>
      <c r="G800" s="208"/>
      <c r="H800" s="211">
        <v>38</v>
      </c>
      <c r="I800" s="212"/>
      <c r="J800" s="208"/>
      <c r="K800" s="208"/>
      <c r="L800" s="213"/>
      <c r="M800" s="214"/>
      <c r="N800" s="215"/>
      <c r="O800" s="215"/>
      <c r="P800" s="215"/>
      <c r="Q800" s="215"/>
      <c r="R800" s="215"/>
      <c r="S800" s="215"/>
      <c r="T800" s="216"/>
      <c r="AT800" s="217" t="s">
        <v>136</v>
      </c>
      <c r="AU800" s="217" t="s">
        <v>83</v>
      </c>
      <c r="AV800" s="13" t="s">
        <v>133</v>
      </c>
      <c r="AW800" s="13" t="s">
        <v>31</v>
      </c>
      <c r="AX800" s="13" t="s">
        <v>83</v>
      </c>
      <c r="AY800" s="217" t="s">
        <v>126</v>
      </c>
    </row>
    <row r="801" spans="1:65" s="2" customFormat="1" ht="24.2" customHeight="1">
      <c r="A801" s="33"/>
      <c r="B801" s="34"/>
      <c r="C801" s="228" t="s">
        <v>786</v>
      </c>
      <c r="D801" s="228" t="s">
        <v>433</v>
      </c>
      <c r="E801" s="229" t="s">
        <v>787</v>
      </c>
      <c r="F801" s="230" t="s">
        <v>788</v>
      </c>
      <c r="G801" s="231" t="s">
        <v>426</v>
      </c>
      <c r="H801" s="232">
        <v>147</v>
      </c>
      <c r="I801" s="233"/>
      <c r="J801" s="234">
        <f>ROUND(I801*H801,2)</f>
        <v>0</v>
      </c>
      <c r="K801" s="230" t="s">
        <v>1</v>
      </c>
      <c r="L801" s="38"/>
      <c r="M801" s="235" t="s">
        <v>1</v>
      </c>
      <c r="N801" s="236" t="s">
        <v>40</v>
      </c>
      <c r="O801" s="70"/>
      <c r="P801" s="187">
        <f>O801*H801</f>
        <v>0</v>
      </c>
      <c r="Q801" s="187">
        <v>0</v>
      </c>
      <c r="R801" s="187">
        <f>Q801*H801</f>
        <v>0</v>
      </c>
      <c r="S801" s="187">
        <v>0</v>
      </c>
      <c r="T801" s="188">
        <f>S801*H801</f>
        <v>0</v>
      </c>
      <c r="U801" s="33"/>
      <c r="V801" s="33"/>
      <c r="W801" s="33"/>
      <c r="X801" s="33"/>
      <c r="Y801" s="33"/>
      <c r="Z801" s="33"/>
      <c r="AA801" s="33"/>
      <c r="AB801" s="33"/>
      <c r="AC801" s="33"/>
      <c r="AD801" s="33"/>
      <c r="AE801" s="33"/>
      <c r="AR801" s="189" t="s">
        <v>133</v>
      </c>
      <c r="AT801" s="189" t="s">
        <v>433</v>
      </c>
      <c r="AU801" s="189" t="s">
        <v>83</v>
      </c>
      <c r="AY801" s="16" t="s">
        <v>126</v>
      </c>
      <c r="BE801" s="190">
        <f>IF(N801="základní",J801,0)</f>
        <v>0</v>
      </c>
      <c r="BF801" s="190">
        <f>IF(N801="snížená",J801,0)</f>
        <v>0</v>
      </c>
      <c r="BG801" s="190">
        <f>IF(N801="zákl. přenesená",J801,0)</f>
        <v>0</v>
      </c>
      <c r="BH801" s="190">
        <f>IF(N801="sníž. přenesená",J801,0)</f>
        <v>0</v>
      </c>
      <c r="BI801" s="190">
        <f>IF(N801="nulová",J801,0)</f>
        <v>0</v>
      </c>
      <c r="BJ801" s="16" t="s">
        <v>83</v>
      </c>
      <c r="BK801" s="190">
        <f>ROUND(I801*H801,2)</f>
        <v>0</v>
      </c>
      <c r="BL801" s="16" t="s">
        <v>133</v>
      </c>
      <c r="BM801" s="189" t="s">
        <v>789</v>
      </c>
    </row>
    <row r="802" spans="1:65" s="2" customFormat="1" ht="29.25">
      <c r="A802" s="33"/>
      <c r="B802" s="34"/>
      <c r="C802" s="35"/>
      <c r="D802" s="191" t="s">
        <v>135</v>
      </c>
      <c r="E802" s="35"/>
      <c r="F802" s="192" t="s">
        <v>790</v>
      </c>
      <c r="G802" s="35"/>
      <c r="H802" s="35"/>
      <c r="I802" s="193"/>
      <c r="J802" s="35"/>
      <c r="K802" s="35"/>
      <c r="L802" s="38"/>
      <c r="M802" s="194"/>
      <c r="N802" s="195"/>
      <c r="O802" s="70"/>
      <c r="P802" s="70"/>
      <c r="Q802" s="70"/>
      <c r="R802" s="70"/>
      <c r="S802" s="70"/>
      <c r="T802" s="71"/>
      <c r="U802" s="33"/>
      <c r="V802" s="33"/>
      <c r="W802" s="33"/>
      <c r="X802" s="33"/>
      <c r="Y802" s="33"/>
      <c r="Z802" s="33"/>
      <c r="AA802" s="33"/>
      <c r="AB802" s="33"/>
      <c r="AC802" s="33"/>
      <c r="AD802" s="33"/>
      <c r="AE802" s="33"/>
      <c r="AT802" s="16" t="s">
        <v>135</v>
      </c>
      <c r="AU802" s="16" t="s">
        <v>83</v>
      </c>
    </row>
    <row r="803" spans="1:65" s="14" customFormat="1" ht="22.5">
      <c r="B803" s="218"/>
      <c r="C803" s="219"/>
      <c r="D803" s="191" t="s">
        <v>136</v>
      </c>
      <c r="E803" s="220" t="s">
        <v>1</v>
      </c>
      <c r="F803" s="221" t="s">
        <v>428</v>
      </c>
      <c r="G803" s="219"/>
      <c r="H803" s="220" t="s">
        <v>1</v>
      </c>
      <c r="I803" s="222"/>
      <c r="J803" s="219"/>
      <c r="K803" s="219"/>
      <c r="L803" s="223"/>
      <c r="M803" s="224"/>
      <c r="N803" s="225"/>
      <c r="O803" s="225"/>
      <c r="P803" s="225"/>
      <c r="Q803" s="225"/>
      <c r="R803" s="225"/>
      <c r="S803" s="225"/>
      <c r="T803" s="226"/>
      <c r="AT803" s="227" t="s">
        <v>136</v>
      </c>
      <c r="AU803" s="227" t="s">
        <v>83</v>
      </c>
      <c r="AV803" s="14" t="s">
        <v>83</v>
      </c>
      <c r="AW803" s="14" t="s">
        <v>31</v>
      </c>
      <c r="AX803" s="14" t="s">
        <v>75</v>
      </c>
      <c r="AY803" s="227" t="s">
        <v>126</v>
      </c>
    </row>
    <row r="804" spans="1:65" s="12" customFormat="1" ht="11.25">
      <c r="B804" s="196"/>
      <c r="C804" s="197"/>
      <c r="D804" s="191" t="s">
        <v>136</v>
      </c>
      <c r="E804" s="198" t="s">
        <v>1</v>
      </c>
      <c r="F804" s="199" t="s">
        <v>429</v>
      </c>
      <c r="G804" s="197"/>
      <c r="H804" s="200">
        <v>147</v>
      </c>
      <c r="I804" s="201"/>
      <c r="J804" s="197"/>
      <c r="K804" s="197"/>
      <c r="L804" s="202"/>
      <c r="M804" s="203"/>
      <c r="N804" s="204"/>
      <c r="O804" s="204"/>
      <c r="P804" s="204"/>
      <c r="Q804" s="204"/>
      <c r="R804" s="204"/>
      <c r="S804" s="204"/>
      <c r="T804" s="205"/>
      <c r="AT804" s="206" t="s">
        <v>136</v>
      </c>
      <c r="AU804" s="206" t="s">
        <v>83</v>
      </c>
      <c r="AV804" s="12" t="s">
        <v>85</v>
      </c>
      <c r="AW804" s="12" t="s">
        <v>31</v>
      </c>
      <c r="AX804" s="12" t="s">
        <v>75</v>
      </c>
      <c r="AY804" s="206" t="s">
        <v>126</v>
      </c>
    </row>
    <row r="805" spans="1:65" s="13" customFormat="1" ht="11.25">
      <c r="B805" s="207"/>
      <c r="C805" s="208"/>
      <c r="D805" s="191" t="s">
        <v>136</v>
      </c>
      <c r="E805" s="209" t="s">
        <v>1</v>
      </c>
      <c r="F805" s="210" t="s">
        <v>138</v>
      </c>
      <c r="G805" s="208"/>
      <c r="H805" s="211">
        <v>147</v>
      </c>
      <c r="I805" s="212"/>
      <c r="J805" s="208"/>
      <c r="K805" s="208"/>
      <c r="L805" s="213"/>
      <c r="M805" s="214"/>
      <c r="N805" s="215"/>
      <c r="O805" s="215"/>
      <c r="P805" s="215"/>
      <c r="Q805" s="215"/>
      <c r="R805" s="215"/>
      <c r="S805" s="215"/>
      <c r="T805" s="216"/>
      <c r="AT805" s="217" t="s">
        <v>136</v>
      </c>
      <c r="AU805" s="217" t="s">
        <v>83</v>
      </c>
      <c r="AV805" s="13" t="s">
        <v>133</v>
      </c>
      <c r="AW805" s="13" t="s">
        <v>31</v>
      </c>
      <c r="AX805" s="13" t="s">
        <v>83</v>
      </c>
      <c r="AY805" s="217" t="s">
        <v>126</v>
      </c>
    </row>
    <row r="806" spans="1:65" s="11" customFormat="1" ht="25.9" customHeight="1">
      <c r="B806" s="163"/>
      <c r="C806" s="164"/>
      <c r="D806" s="165" t="s">
        <v>74</v>
      </c>
      <c r="E806" s="166" t="s">
        <v>791</v>
      </c>
      <c r="F806" s="166" t="s">
        <v>792</v>
      </c>
      <c r="G806" s="164"/>
      <c r="H806" s="164"/>
      <c r="I806" s="167"/>
      <c r="J806" s="168">
        <f>BK806</f>
        <v>0</v>
      </c>
      <c r="K806" s="164"/>
      <c r="L806" s="169"/>
      <c r="M806" s="170"/>
      <c r="N806" s="171"/>
      <c r="O806" s="171"/>
      <c r="P806" s="172">
        <f>SUM(P807:P844)</f>
        <v>0</v>
      </c>
      <c r="Q806" s="171"/>
      <c r="R806" s="172">
        <f>SUM(R807:R844)</f>
        <v>0</v>
      </c>
      <c r="S806" s="171"/>
      <c r="T806" s="173">
        <f>SUM(T807:T844)</f>
        <v>0</v>
      </c>
      <c r="AR806" s="174" t="s">
        <v>133</v>
      </c>
      <c r="AT806" s="175" t="s">
        <v>74</v>
      </c>
      <c r="AU806" s="175" t="s">
        <v>75</v>
      </c>
      <c r="AY806" s="174" t="s">
        <v>126</v>
      </c>
      <c r="BK806" s="176">
        <f>SUM(BK807:BK844)</f>
        <v>0</v>
      </c>
    </row>
    <row r="807" spans="1:65" s="2" customFormat="1" ht="24.2" customHeight="1">
      <c r="A807" s="33"/>
      <c r="B807" s="34"/>
      <c r="C807" s="228" t="s">
        <v>793</v>
      </c>
      <c r="D807" s="228" t="s">
        <v>433</v>
      </c>
      <c r="E807" s="229" t="s">
        <v>794</v>
      </c>
      <c r="F807" s="230" t="s">
        <v>795</v>
      </c>
      <c r="G807" s="231" t="s">
        <v>142</v>
      </c>
      <c r="H807" s="232">
        <v>5</v>
      </c>
      <c r="I807" s="233"/>
      <c r="J807" s="234">
        <f>ROUND(I807*H807,2)</f>
        <v>0</v>
      </c>
      <c r="K807" s="230" t="s">
        <v>131</v>
      </c>
      <c r="L807" s="38"/>
      <c r="M807" s="235" t="s">
        <v>1</v>
      </c>
      <c r="N807" s="236" t="s">
        <v>40</v>
      </c>
      <c r="O807" s="70"/>
      <c r="P807" s="187">
        <f>O807*H807</f>
        <v>0</v>
      </c>
      <c r="Q807" s="187">
        <v>0</v>
      </c>
      <c r="R807" s="187">
        <f>Q807*H807</f>
        <v>0</v>
      </c>
      <c r="S807" s="187">
        <v>0</v>
      </c>
      <c r="T807" s="188">
        <f>S807*H807</f>
        <v>0</v>
      </c>
      <c r="U807" s="33"/>
      <c r="V807" s="33"/>
      <c r="W807" s="33"/>
      <c r="X807" s="33"/>
      <c r="Y807" s="33"/>
      <c r="Z807" s="33"/>
      <c r="AA807" s="33"/>
      <c r="AB807" s="33"/>
      <c r="AC807" s="33"/>
      <c r="AD807" s="33"/>
      <c r="AE807" s="33"/>
      <c r="AR807" s="189" t="s">
        <v>796</v>
      </c>
      <c r="AT807" s="189" t="s">
        <v>433</v>
      </c>
      <c r="AU807" s="189" t="s">
        <v>83</v>
      </c>
      <c r="AY807" s="16" t="s">
        <v>126</v>
      </c>
      <c r="BE807" s="190">
        <f>IF(N807="základní",J807,0)</f>
        <v>0</v>
      </c>
      <c r="BF807" s="190">
        <f>IF(N807="snížená",J807,0)</f>
        <v>0</v>
      </c>
      <c r="BG807" s="190">
        <f>IF(N807="zákl. přenesená",J807,0)</f>
        <v>0</v>
      </c>
      <c r="BH807" s="190">
        <f>IF(N807="sníž. přenesená",J807,0)</f>
        <v>0</v>
      </c>
      <c r="BI807" s="190">
        <f>IF(N807="nulová",J807,0)</f>
        <v>0</v>
      </c>
      <c r="BJ807" s="16" t="s">
        <v>83</v>
      </c>
      <c r="BK807" s="190">
        <f>ROUND(I807*H807,2)</f>
        <v>0</v>
      </c>
      <c r="BL807" s="16" t="s">
        <v>796</v>
      </c>
      <c r="BM807" s="189" t="s">
        <v>797</v>
      </c>
    </row>
    <row r="808" spans="1:65" s="2" customFormat="1" ht="19.5">
      <c r="A808" s="33"/>
      <c r="B808" s="34"/>
      <c r="C808" s="35"/>
      <c r="D808" s="191" t="s">
        <v>135</v>
      </c>
      <c r="E808" s="35"/>
      <c r="F808" s="192" t="s">
        <v>795</v>
      </c>
      <c r="G808" s="35"/>
      <c r="H808" s="35"/>
      <c r="I808" s="193"/>
      <c r="J808" s="35"/>
      <c r="K808" s="35"/>
      <c r="L808" s="38"/>
      <c r="M808" s="194"/>
      <c r="N808" s="195"/>
      <c r="O808" s="70"/>
      <c r="P808" s="70"/>
      <c r="Q808" s="70"/>
      <c r="R808" s="70"/>
      <c r="S808" s="70"/>
      <c r="T808" s="71"/>
      <c r="U808" s="33"/>
      <c r="V808" s="33"/>
      <c r="W808" s="33"/>
      <c r="X808" s="33"/>
      <c r="Y808" s="33"/>
      <c r="Z808" s="33"/>
      <c r="AA808" s="33"/>
      <c r="AB808" s="33"/>
      <c r="AC808" s="33"/>
      <c r="AD808" s="33"/>
      <c r="AE808" s="33"/>
      <c r="AT808" s="16" t="s">
        <v>135</v>
      </c>
      <c r="AU808" s="16" t="s">
        <v>83</v>
      </c>
    </row>
    <row r="809" spans="1:65" s="12" customFormat="1" ht="11.25">
      <c r="B809" s="196"/>
      <c r="C809" s="197"/>
      <c r="D809" s="191" t="s">
        <v>136</v>
      </c>
      <c r="E809" s="198" t="s">
        <v>1</v>
      </c>
      <c r="F809" s="199" t="s">
        <v>157</v>
      </c>
      <c r="G809" s="197"/>
      <c r="H809" s="200">
        <v>5</v>
      </c>
      <c r="I809" s="201"/>
      <c r="J809" s="197"/>
      <c r="K809" s="197"/>
      <c r="L809" s="202"/>
      <c r="M809" s="203"/>
      <c r="N809" s="204"/>
      <c r="O809" s="204"/>
      <c r="P809" s="204"/>
      <c r="Q809" s="204"/>
      <c r="R809" s="204"/>
      <c r="S809" s="204"/>
      <c r="T809" s="205"/>
      <c r="AT809" s="206" t="s">
        <v>136</v>
      </c>
      <c r="AU809" s="206" t="s">
        <v>83</v>
      </c>
      <c r="AV809" s="12" t="s">
        <v>85</v>
      </c>
      <c r="AW809" s="12" t="s">
        <v>31</v>
      </c>
      <c r="AX809" s="12" t="s">
        <v>75</v>
      </c>
      <c r="AY809" s="206" t="s">
        <v>126</v>
      </c>
    </row>
    <row r="810" spans="1:65" s="13" customFormat="1" ht="11.25">
      <c r="B810" s="207"/>
      <c r="C810" s="208"/>
      <c r="D810" s="191" t="s">
        <v>136</v>
      </c>
      <c r="E810" s="209" t="s">
        <v>1</v>
      </c>
      <c r="F810" s="210" t="s">
        <v>138</v>
      </c>
      <c r="G810" s="208"/>
      <c r="H810" s="211">
        <v>5</v>
      </c>
      <c r="I810" s="212"/>
      <c r="J810" s="208"/>
      <c r="K810" s="208"/>
      <c r="L810" s="213"/>
      <c r="M810" s="214"/>
      <c r="N810" s="215"/>
      <c r="O810" s="215"/>
      <c r="P810" s="215"/>
      <c r="Q810" s="215"/>
      <c r="R810" s="215"/>
      <c r="S810" s="215"/>
      <c r="T810" s="216"/>
      <c r="AT810" s="217" t="s">
        <v>136</v>
      </c>
      <c r="AU810" s="217" t="s">
        <v>83</v>
      </c>
      <c r="AV810" s="13" t="s">
        <v>133</v>
      </c>
      <c r="AW810" s="13" t="s">
        <v>31</v>
      </c>
      <c r="AX810" s="13" t="s">
        <v>83</v>
      </c>
      <c r="AY810" s="217" t="s">
        <v>126</v>
      </c>
    </row>
    <row r="811" spans="1:65" s="2" customFormat="1" ht="37.9" customHeight="1">
      <c r="A811" s="33"/>
      <c r="B811" s="34"/>
      <c r="C811" s="228" t="s">
        <v>241</v>
      </c>
      <c r="D811" s="228" t="s">
        <v>433</v>
      </c>
      <c r="E811" s="229" t="s">
        <v>798</v>
      </c>
      <c r="F811" s="230" t="s">
        <v>799</v>
      </c>
      <c r="G811" s="231" t="s">
        <v>142</v>
      </c>
      <c r="H811" s="232">
        <v>5</v>
      </c>
      <c r="I811" s="233"/>
      <c r="J811" s="234">
        <f>ROUND(I811*H811,2)</f>
        <v>0</v>
      </c>
      <c r="K811" s="230" t="s">
        <v>131</v>
      </c>
      <c r="L811" s="38"/>
      <c r="M811" s="235" t="s">
        <v>1</v>
      </c>
      <c r="N811" s="236" t="s">
        <v>40</v>
      </c>
      <c r="O811" s="70"/>
      <c r="P811" s="187">
        <f>O811*H811</f>
        <v>0</v>
      </c>
      <c r="Q811" s="187">
        <v>0</v>
      </c>
      <c r="R811" s="187">
        <f>Q811*H811</f>
        <v>0</v>
      </c>
      <c r="S811" s="187">
        <v>0</v>
      </c>
      <c r="T811" s="188">
        <f>S811*H811</f>
        <v>0</v>
      </c>
      <c r="U811" s="33"/>
      <c r="V811" s="33"/>
      <c r="W811" s="33"/>
      <c r="X811" s="33"/>
      <c r="Y811" s="33"/>
      <c r="Z811" s="33"/>
      <c r="AA811" s="33"/>
      <c r="AB811" s="33"/>
      <c r="AC811" s="33"/>
      <c r="AD811" s="33"/>
      <c r="AE811" s="33"/>
      <c r="AR811" s="189" t="s">
        <v>796</v>
      </c>
      <c r="AT811" s="189" t="s">
        <v>433</v>
      </c>
      <c r="AU811" s="189" t="s">
        <v>83</v>
      </c>
      <c r="AY811" s="16" t="s">
        <v>126</v>
      </c>
      <c r="BE811" s="190">
        <f>IF(N811="základní",J811,0)</f>
        <v>0</v>
      </c>
      <c r="BF811" s="190">
        <f>IF(N811="snížená",J811,0)</f>
        <v>0</v>
      </c>
      <c r="BG811" s="190">
        <f>IF(N811="zákl. přenesená",J811,0)</f>
        <v>0</v>
      </c>
      <c r="BH811" s="190">
        <f>IF(N811="sníž. přenesená",J811,0)</f>
        <v>0</v>
      </c>
      <c r="BI811" s="190">
        <f>IF(N811="nulová",J811,0)</f>
        <v>0</v>
      </c>
      <c r="BJ811" s="16" t="s">
        <v>83</v>
      </c>
      <c r="BK811" s="190">
        <f>ROUND(I811*H811,2)</f>
        <v>0</v>
      </c>
      <c r="BL811" s="16" t="s">
        <v>796</v>
      </c>
      <c r="BM811" s="189" t="s">
        <v>800</v>
      </c>
    </row>
    <row r="812" spans="1:65" s="2" customFormat="1" ht="39">
      <c r="A812" s="33"/>
      <c r="B812" s="34"/>
      <c r="C812" s="35"/>
      <c r="D812" s="191" t="s">
        <v>135</v>
      </c>
      <c r="E812" s="35"/>
      <c r="F812" s="192" t="s">
        <v>801</v>
      </c>
      <c r="G812" s="35"/>
      <c r="H812" s="35"/>
      <c r="I812" s="193"/>
      <c r="J812" s="35"/>
      <c r="K812" s="35"/>
      <c r="L812" s="38"/>
      <c r="M812" s="194"/>
      <c r="N812" s="195"/>
      <c r="O812" s="70"/>
      <c r="P812" s="70"/>
      <c r="Q812" s="70"/>
      <c r="R812" s="70"/>
      <c r="S812" s="70"/>
      <c r="T812" s="71"/>
      <c r="U812" s="33"/>
      <c r="V812" s="33"/>
      <c r="W812" s="33"/>
      <c r="X812" s="33"/>
      <c r="Y812" s="33"/>
      <c r="Z812" s="33"/>
      <c r="AA812" s="33"/>
      <c r="AB812" s="33"/>
      <c r="AC812" s="33"/>
      <c r="AD812" s="33"/>
      <c r="AE812" s="33"/>
      <c r="AT812" s="16" t="s">
        <v>135</v>
      </c>
      <c r="AU812" s="16" t="s">
        <v>83</v>
      </c>
    </row>
    <row r="813" spans="1:65" s="12" customFormat="1" ht="11.25">
      <c r="B813" s="196"/>
      <c r="C813" s="197"/>
      <c r="D813" s="191" t="s">
        <v>136</v>
      </c>
      <c r="E813" s="198" t="s">
        <v>1</v>
      </c>
      <c r="F813" s="199" t="s">
        <v>157</v>
      </c>
      <c r="G813" s="197"/>
      <c r="H813" s="200">
        <v>5</v>
      </c>
      <c r="I813" s="201"/>
      <c r="J813" s="197"/>
      <c r="K813" s="197"/>
      <c r="L813" s="202"/>
      <c r="M813" s="203"/>
      <c r="N813" s="204"/>
      <c r="O813" s="204"/>
      <c r="P813" s="204"/>
      <c r="Q813" s="204"/>
      <c r="R813" s="204"/>
      <c r="S813" s="204"/>
      <c r="T813" s="205"/>
      <c r="AT813" s="206" t="s">
        <v>136</v>
      </c>
      <c r="AU813" s="206" t="s">
        <v>83</v>
      </c>
      <c r="AV813" s="12" t="s">
        <v>85</v>
      </c>
      <c r="AW813" s="12" t="s">
        <v>31</v>
      </c>
      <c r="AX813" s="12" t="s">
        <v>75</v>
      </c>
      <c r="AY813" s="206" t="s">
        <v>126</v>
      </c>
    </row>
    <row r="814" spans="1:65" s="13" customFormat="1" ht="11.25">
      <c r="B814" s="207"/>
      <c r="C814" s="208"/>
      <c r="D814" s="191" t="s">
        <v>136</v>
      </c>
      <c r="E814" s="209" t="s">
        <v>1</v>
      </c>
      <c r="F814" s="210" t="s">
        <v>138</v>
      </c>
      <c r="G814" s="208"/>
      <c r="H814" s="211">
        <v>5</v>
      </c>
      <c r="I814" s="212"/>
      <c r="J814" s="208"/>
      <c r="K814" s="208"/>
      <c r="L814" s="213"/>
      <c r="M814" s="214"/>
      <c r="N814" s="215"/>
      <c r="O814" s="215"/>
      <c r="P814" s="215"/>
      <c r="Q814" s="215"/>
      <c r="R814" s="215"/>
      <c r="S814" s="215"/>
      <c r="T814" s="216"/>
      <c r="AT814" s="217" t="s">
        <v>136</v>
      </c>
      <c r="AU814" s="217" t="s">
        <v>83</v>
      </c>
      <c r="AV814" s="13" t="s">
        <v>133</v>
      </c>
      <c r="AW814" s="13" t="s">
        <v>31</v>
      </c>
      <c r="AX814" s="13" t="s">
        <v>83</v>
      </c>
      <c r="AY814" s="217" t="s">
        <v>126</v>
      </c>
    </row>
    <row r="815" spans="1:65" s="2" customFormat="1" ht="16.5" customHeight="1">
      <c r="A815" s="33"/>
      <c r="B815" s="34"/>
      <c r="C815" s="228" t="s">
        <v>802</v>
      </c>
      <c r="D815" s="228" t="s">
        <v>433</v>
      </c>
      <c r="E815" s="229" t="s">
        <v>803</v>
      </c>
      <c r="F815" s="230" t="s">
        <v>804</v>
      </c>
      <c r="G815" s="231" t="s">
        <v>142</v>
      </c>
      <c r="H815" s="232">
        <v>8</v>
      </c>
      <c r="I815" s="233"/>
      <c r="J815" s="234">
        <f>ROUND(I815*H815,2)</f>
        <v>0</v>
      </c>
      <c r="K815" s="230" t="s">
        <v>131</v>
      </c>
      <c r="L815" s="38"/>
      <c r="M815" s="235" t="s">
        <v>1</v>
      </c>
      <c r="N815" s="236" t="s">
        <v>40</v>
      </c>
      <c r="O815" s="70"/>
      <c r="P815" s="187">
        <f>O815*H815</f>
        <v>0</v>
      </c>
      <c r="Q815" s="187">
        <v>0</v>
      </c>
      <c r="R815" s="187">
        <f>Q815*H815</f>
        <v>0</v>
      </c>
      <c r="S815" s="187">
        <v>0</v>
      </c>
      <c r="T815" s="188">
        <f>S815*H815</f>
        <v>0</v>
      </c>
      <c r="U815" s="33"/>
      <c r="V815" s="33"/>
      <c r="W815" s="33"/>
      <c r="X815" s="33"/>
      <c r="Y815" s="33"/>
      <c r="Z815" s="33"/>
      <c r="AA815" s="33"/>
      <c r="AB815" s="33"/>
      <c r="AC815" s="33"/>
      <c r="AD815" s="33"/>
      <c r="AE815" s="33"/>
      <c r="AR815" s="189" t="s">
        <v>796</v>
      </c>
      <c r="AT815" s="189" t="s">
        <v>433</v>
      </c>
      <c r="AU815" s="189" t="s">
        <v>83</v>
      </c>
      <c r="AY815" s="16" t="s">
        <v>126</v>
      </c>
      <c r="BE815" s="190">
        <f>IF(N815="základní",J815,0)</f>
        <v>0</v>
      </c>
      <c r="BF815" s="190">
        <f>IF(N815="snížená",J815,0)</f>
        <v>0</v>
      </c>
      <c r="BG815" s="190">
        <f>IF(N815="zákl. přenesená",J815,0)</f>
        <v>0</v>
      </c>
      <c r="BH815" s="190">
        <f>IF(N815="sníž. přenesená",J815,0)</f>
        <v>0</v>
      </c>
      <c r="BI815" s="190">
        <f>IF(N815="nulová",J815,0)</f>
        <v>0</v>
      </c>
      <c r="BJ815" s="16" t="s">
        <v>83</v>
      </c>
      <c r="BK815" s="190">
        <f>ROUND(I815*H815,2)</f>
        <v>0</v>
      </c>
      <c r="BL815" s="16" t="s">
        <v>796</v>
      </c>
      <c r="BM815" s="189" t="s">
        <v>805</v>
      </c>
    </row>
    <row r="816" spans="1:65" s="2" customFormat="1" ht="19.5">
      <c r="A816" s="33"/>
      <c r="B816" s="34"/>
      <c r="C816" s="35"/>
      <c r="D816" s="191" t="s">
        <v>135</v>
      </c>
      <c r="E816" s="35"/>
      <c r="F816" s="192" t="s">
        <v>806</v>
      </c>
      <c r="G816" s="35"/>
      <c r="H816" s="35"/>
      <c r="I816" s="193"/>
      <c r="J816" s="35"/>
      <c r="K816" s="35"/>
      <c r="L816" s="38"/>
      <c r="M816" s="194"/>
      <c r="N816" s="195"/>
      <c r="O816" s="70"/>
      <c r="P816" s="70"/>
      <c r="Q816" s="70"/>
      <c r="R816" s="70"/>
      <c r="S816" s="70"/>
      <c r="T816" s="71"/>
      <c r="U816" s="33"/>
      <c r="V816" s="33"/>
      <c r="W816" s="33"/>
      <c r="X816" s="33"/>
      <c r="Y816" s="33"/>
      <c r="Z816" s="33"/>
      <c r="AA816" s="33"/>
      <c r="AB816" s="33"/>
      <c r="AC816" s="33"/>
      <c r="AD816" s="33"/>
      <c r="AE816" s="33"/>
      <c r="AT816" s="16" t="s">
        <v>135</v>
      </c>
      <c r="AU816" s="16" t="s">
        <v>83</v>
      </c>
    </row>
    <row r="817" spans="1:65" s="14" customFormat="1" ht="11.25">
      <c r="B817" s="218"/>
      <c r="C817" s="219"/>
      <c r="D817" s="191" t="s">
        <v>136</v>
      </c>
      <c r="E817" s="220" t="s">
        <v>1</v>
      </c>
      <c r="F817" s="221" t="s">
        <v>807</v>
      </c>
      <c r="G817" s="219"/>
      <c r="H817" s="220" t="s">
        <v>1</v>
      </c>
      <c r="I817" s="222"/>
      <c r="J817" s="219"/>
      <c r="K817" s="219"/>
      <c r="L817" s="223"/>
      <c r="M817" s="224"/>
      <c r="N817" s="225"/>
      <c r="O817" s="225"/>
      <c r="P817" s="225"/>
      <c r="Q817" s="225"/>
      <c r="R817" s="225"/>
      <c r="S817" s="225"/>
      <c r="T817" s="226"/>
      <c r="AT817" s="227" t="s">
        <v>136</v>
      </c>
      <c r="AU817" s="227" t="s">
        <v>83</v>
      </c>
      <c r="AV817" s="14" t="s">
        <v>83</v>
      </c>
      <c r="AW817" s="14" t="s">
        <v>31</v>
      </c>
      <c r="AX817" s="14" t="s">
        <v>75</v>
      </c>
      <c r="AY817" s="227" t="s">
        <v>126</v>
      </c>
    </row>
    <row r="818" spans="1:65" s="12" customFormat="1" ht="11.25">
      <c r="B818" s="196"/>
      <c r="C818" s="197"/>
      <c r="D818" s="191" t="s">
        <v>136</v>
      </c>
      <c r="E818" s="198" t="s">
        <v>1</v>
      </c>
      <c r="F818" s="199" t="s">
        <v>83</v>
      </c>
      <c r="G818" s="197"/>
      <c r="H818" s="200">
        <v>1</v>
      </c>
      <c r="I818" s="201"/>
      <c r="J818" s="197"/>
      <c r="K818" s="197"/>
      <c r="L818" s="202"/>
      <c r="M818" s="203"/>
      <c r="N818" s="204"/>
      <c r="O818" s="204"/>
      <c r="P818" s="204"/>
      <c r="Q818" s="204"/>
      <c r="R818" s="204"/>
      <c r="S818" s="204"/>
      <c r="T818" s="205"/>
      <c r="AT818" s="206" t="s">
        <v>136</v>
      </c>
      <c r="AU818" s="206" t="s">
        <v>83</v>
      </c>
      <c r="AV818" s="12" t="s">
        <v>85</v>
      </c>
      <c r="AW818" s="12" t="s">
        <v>31</v>
      </c>
      <c r="AX818" s="12" t="s">
        <v>75</v>
      </c>
      <c r="AY818" s="206" t="s">
        <v>126</v>
      </c>
    </row>
    <row r="819" spans="1:65" s="14" customFormat="1" ht="11.25">
      <c r="B819" s="218"/>
      <c r="C819" s="219"/>
      <c r="D819" s="191" t="s">
        <v>136</v>
      </c>
      <c r="E819" s="220" t="s">
        <v>1</v>
      </c>
      <c r="F819" s="221" t="s">
        <v>808</v>
      </c>
      <c r="G819" s="219"/>
      <c r="H819" s="220" t="s">
        <v>1</v>
      </c>
      <c r="I819" s="222"/>
      <c r="J819" s="219"/>
      <c r="K819" s="219"/>
      <c r="L819" s="223"/>
      <c r="M819" s="224"/>
      <c r="N819" s="225"/>
      <c r="O819" s="225"/>
      <c r="P819" s="225"/>
      <c r="Q819" s="225"/>
      <c r="R819" s="225"/>
      <c r="S819" s="225"/>
      <c r="T819" s="226"/>
      <c r="AT819" s="227" t="s">
        <v>136</v>
      </c>
      <c r="AU819" s="227" t="s">
        <v>83</v>
      </c>
      <c r="AV819" s="14" t="s">
        <v>83</v>
      </c>
      <c r="AW819" s="14" t="s">
        <v>31</v>
      </c>
      <c r="AX819" s="14" t="s">
        <v>75</v>
      </c>
      <c r="AY819" s="227" t="s">
        <v>126</v>
      </c>
    </row>
    <row r="820" spans="1:65" s="12" customFormat="1" ht="11.25">
      <c r="B820" s="196"/>
      <c r="C820" s="197"/>
      <c r="D820" s="191" t="s">
        <v>136</v>
      </c>
      <c r="E820" s="198" t="s">
        <v>1</v>
      </c>
      <c r="F820" s="199" t="s">
        <v>85</v>
      </c>
      <c r="G820" s="197"/>
      <c r="H820" s="200">
        <v>2</v>
      </c>
      <c r="I820" s="201"/>
      <c r="J820" s="197"/>
      <c r="K820" s="197"/>
      <c r="L820" s="202"/>
      <c r="M820" s="203"/>
      <c r="N820" s="204"/>
      <c r="O820" s="204"/>
      <c r="P820" s="204"/>
      <c r="Q820" s="204"/>
      <c r="R820" s="204"/>
      <c r="S820" s="204"/>
      <c r="T820" s="205"/>
      <c r="AT820" s="206" t="s">
        <v>136</v>
      </c>
      <c r="AU820" s="206" t="s">
        <v>83</v>
      </c>
      <c r="AV820" s="12" t="s">
        <v>85</v>
      </c>
      <c r="AW820" s="12" t="s">
        <v>31</v>
      </c>
      <c r="AX820" s="12" t="s">
        <v>75</v>
      </c>
      <c r="AY820" s="206" t="s">
        <v>126</v>
      </c>
    </row>
    <row r="821" spans="1:65" s="14" customFormat="1" ht="11.25">
      <c r="B821" s="218"/>
      <c r="C821" s="219"/>
      <c r="D821" s="191" t="s">
        <v>136</v>
      </c>
      <c r="E821" s="220" t="s">
        <v>1</v>
      </c>
      <c r="F821" s="221" t="s">
        <v>809</v>
      </c>
      <c r="G821" s="219"/>
      <c r="H821" s="220" t="s">
        <v>1</v>
      </c>
      <c r="I821" s="222"/>
      <c r="J821" s="219"/>
      <c r="K821" s="219"/>
      <c r="L821" s="223"/>
      <c r="M821" s="224"/>
      <c r="N821" s="225"/>
      <c r="O821" s="225"/>
      <c r="P821" s="225"/>
      <c r="Q821" s="225"/>
      <c r="R821" s="225"/>
      <c r="S821" s="225"/>
      <c r="T821" s="226"/>
      <c r="AT821" s="227" t="s">
        <v>136</v>
      </c>
      <c r="AU821" s="227" t="s">
        <v>83</v>
      </c>
      <c r="AV821" s="14" t="s">
        <v>83</v>
      </c>
      <c r="AW821" s="14" t="s">
        <v>31</v>
      </c>
      <c r="AX821" s="14" t="s">
        <v>75</v>
      </c>
      <c r="AY821" s="227" t="s">
        <v>126</v>
      </c>
    </row>
    <row r="822" spans="1:65" s="12" customFormat="1" ht="11.25">
      <c r="B822" s="196"/>
      <c r="C822" s="197"/>
      <c r="D822" s="191" t="s">
        <v>136</v>
      </c>
      <c r="E822" s="198" t="s">
        <v>1</v>
      </c>
      <c r="F822" s="199" t="s">
        <v>83</v>
      </c>
      <c r="G822" s="197"/>
      <c r="H822" s="200">
        <v>1</v>
      </c>
      <c r="I822" s="201"/>
      <c r="J822" s="197"/>
      <c r="K822" s="197"/>
      <c r="L822" s="202"/>
      <c r="M822" s="203"/>
      <c r="N822" s="204"/>
      <c r="O822" s="204"/>
      <c r="P822" s="204"/>
      <c r="Q822" s="204"/>
      <c r="R822" s="204"/>
      <c r="S822" s="204"/>
      <c r="T822" s="205"/>
      <c r="AT822" s="206" t="s">
        <v>136</v>
      </c>
      <c r="AU822" s="206" t="s">
        <v>83</v>
      </c>
      <c r="AV822" s="12" t="s">
        <v>85</v>
      </c>
      <c r="AW822" s="12" t="s">
        <v>31</v>
      </c>
      <c r="AX822" s="12" t="s">
        <v>75</v>
      </c>
      <c r="AY822" s="206" t="s">
        <v>126</v>
      </c>
    </row>
    <row r="823" spans="1:65" s="14" customFormat="1" ht="11.25">
      <c r="B823" s="218"/>
      <c r="C823" s="219"/>
      <c r="D823" s="191" t="s">
        <v>136</v>
      </c>
      <c r="E823" s="220" t="s">
        <v>1</v>
      </c>
      <c r="F823" s="221" t="s">
        <v>810</v>
      </c>
      <c r="G823" s="219"/>
      <c r="H823" s="220" t="s">
        <v>1</v>
      </c>
      <c r="I823" s="222"/>
      <c r="J823" s="219"/>
      <c r="K823" s="219"/>
      <c r="L823" s="223"/>
      <c r="M823" s="224"/>
      <c r="N823" s="225"/>
      <c r="O823" s="225"/>
      <c r="P823" s="225"/>
      <c r="Q823" s="225"/>
      <c r="R823" s="225"/>
      <c r="S823" s="225"/>
      <c r="T823" s="226"/>
      <c r="AT823" s="227" t="s">
        <v>136</v>
      </c>
      <c r="AU823" s="227" t="s">
        <v>83</v>
      </c>
      <c r="AV823" s="14" t="s">
        <v>83</v>
      </c>
      <c r="AW823" s="14" t="s">
        <v>31</v>
      </c>
      <c r="AX823" s="14" t="s">
        <v>75</v>
      </c>
      <c r="AY823" s="227" t="s">
        <v>126</v>
      </c>
    </row>
    <row r="824" spans="1:65" s="12" customFormat="1" ht="11.25">
      <c r="B824" s="196"/>
      <c r="C824" s="197"/>
      <c r="D824" s="191" t="s">
        <v>136</v>
      </c>
      <c r="E824" s="198" t="s">
        <v>1</v>
      </c>
      <c r="F824" s="199" t="s">
        <v>83</v>
      </c>
      <c r="G824" s="197"/>
      <c r="H824" s="200">
        <v>1</v>
      </c>
      <c r="I824" s="201"/>
      <c r="J824" s="197"/>
      <c r="K824" s="197"/>
      <c r="L824" s="202"/>
      <c r="M824" s="203"/>
      <c r="N824" s="204"/>
      <c r="O824" s="204"/>
      <c r="P824" s="204"/>
      <c r="Q824" s="204"/>
      <c r="R824" s="204"/>
      <c r="S824" s="204"/>
      <c r="T824" s="205"/>
      <c r="AT824" s="206" t="s">
        <v>136</v>
      </c>
      <c r="AU824" s="206" t="s">
        <v>83</v>
      </c>
      <c r="AV824" s="12" t="s">
        <v>85</v>
      </c>
      <c r="AW824" s="12" t="s">
        <v>31</v>
      </c>
      <c r="AX824" s="12" t="s">
        <v>75</v>
      </c>
      <c r="AY824" s="206" t="s">
        <v>126</v>
      </c>
    </row>
    <row r="825" spans="1:65" s="14" customFormat="1" ht="11.25">
      <c r="B825" s="218"/>
      <c r="C825" s="219"/>
      <c r="D825" s="191" t="s">
        <v>136</v>
      </c>
      <c r="E825" s="220" t="s">
        <v>1</v>
      </c>
      <c r="F825" s="221" t="s">
        <v>811</v>
      </c>
      <c r="G825" s="219"/>
      <c r="H825" s="220" t="s">
        <v>1</v>
      </c>
      <c r="I825" s="222"/>
      <c r="J825" s="219"/>
      <c r="K825" s="219"/>
      <c r="L825" s="223"/>
      <c r="M825" s="224"/>
      <c r="N825" s="225"/>
      <c r="O825" s="225"/>
      <c r="P825" s="225"/>
      <c r="Q825" s="225"/>
      <c r="R825" s="225"/>
      <c r="S825" s="225"/>
      <c r="T825" s="226"/>
      <c r="AT825" s="227" t="s">
        <v>136</v>
      </c>
      <c r="AU825" s="227" t="s">
        <v>83</v>
      </c>
      <c r="AV825" s="14" t="s">
        <v>83</v>
      </c>
      <c r="AW825" s="14" t="s">
        <v>31</v>
      </c>
      <c r="AX825" s="14" t="s">
        <v>75</v>
      </c>
      <c r="AY825" s="227" t="s">
        <v>126</v>
      </c>
    </row>
    <row r="826" spans="1:65" s="12" customFormat="1" ht="11.25">
      <c r="B826" s="196"/>
      <c r="C826" s="197"/>
      <c r="D826" s="191" t="s">
        <v>136</v>
      </c>
      <c r="E826" s="198" t="s">
        <v>1</v>
      </c>
      <c r="F826" s="199" t="s">
        <v>83</v>
      </c>
      <c r="G826" s="197"/>
      <c r="H826" s="200">
        <v>1</v>
      </c>
      <c r="I826" s="201"/>
      <c r="J826" s="197"/>
      <c r="K826" s="197"/>
      <c r="L826" s="202"/>
      <c r="M826" s="203"/>
      <c r="N826" s="204"/>
      <c r="O826" s="204"/>
      <c r="P826" s="204"/>
      <c r="Q826" s="204"/>
      <c r="R826" s="204"/>
      <c r="S826" s="204"/>
      <c r="T826" s="205"/>
      <c r="AT826" s="206" t="s">
        <v>136</v>
      </c>
      <c r="AU826" s="206" t="s">
        <v>83</v>
      </c>
      <c r="AV826" s="12" t="s">
        <v>85</v>
      </c>
      <c r="AW826" s="12" t="s">
        <v>31</v>
      </c>
      <c r="AX826" s="12" t="s">
        <v>75</v>
      </c>
      <c r="AY826" s="206" t="s">
        <v>126</v>
      </c>
    </row>
    <row r="827" spans="1:65" s="14" customFormat="1" ht="11.25">
      <c r="B827" s="218"/>
      <c r="C827" s="219"/>
      <c r="D827" s="191" t="s">
        <v>136</v>
      </c>
      <c r="E827" s="220" t="s">
        <v>1</v>
      </c>
      <c r="F827" s="221" t="s">
        <v>812</v>
      </c>
      <c r="G827" s="219"/>
      <c r="H827" s="220" t="s">
        <v>1</v>
      </c>
      <c r="I827" s="222"/>
      <c r="J827" s="219"/>
      <c r="K827" s="219"/>
      <c r="L827" s="223"/>
      <c r="M827" s="224"/>
      <c r="N827" s="225"/>
      <c r="O827" s="225"/>
      <c r="P827" s="225"/>
      <c r="Q827" s="225"/>
      <c r="R827" s="225"/>
      <c r="S827" s="225"/>
      <c r="T827" s="226"/>
      <c r="AT827" s="227" t="s">
        <v>136</v>
      </c>
      <c r="AU827" s="227" t="s">
        <v>83</v>
      </c>
      <c r="AV827" s="14" t="s">
        <v>83</v>
      </c>
      <c r="AW827" s="14" t="s">
        <v>31</v>
      </c>
      <c r="AX827" s="14" t="s">
        <v>75</v>
      </c>
      <c r="AY827" s="227" t="s">
        <v>126</v>
      </c>
    </row>
    <row r="828" spans="1:65" s="12" customFormat="1" ht="11.25">
      <c r="B828" s="196"/>
      <c r="C828" s="197"/>
      <c r="D828" s="191" t="s">
        <v>136</v>
      </c>
      <c r="E828" s="198" t="s">
        <v>1</v>
      </c>
      <c r="F828" s="199" t="s">
        <v>85</v>
      </c>
      <c r="G828" s="197"/>
      <c r="H828" s="200">
        <v>2</v>
      </c>
      <c r="I828" s="201"/>
      <c r="J828" s="197"/>
      <c r="K828" s="197"/>
      <c r="L828" s="202"/>
      <c r="M828" s="203"/>
      <c r="N828" s="204"/>
      <c r="O828" s="204"/>
      <c r="P828" s="204"/>
      <c r="Q828" s="204"/>
      <c r="R828" s="204"/>
      <c r="S828" s="204"/>
      <c r="T828" s="205"/>
      <c r="AT828" s="206" t="s">
        <v>136</v>
      </c>
      <c r="AU828" s="206" t="s">
        <v>83</v>
      </c>
      <c r="AV828" s="12" t="s">
        <v>85</v>
      </c>
      <c r="AW828" s="12" t="s">
        <v>31</v>
      </c>
      <c r="AX828" s="12" t="s">
        <v>75</v>
      </c>
      <c r="AY828" s="206" t="s">
        <v>126</v>
      </c>
    </row>
    <row r="829" spans="1:65" s="13" customFormat="1" ht="11.25">
      <c r="B829" s="207"/>
      <c r="C829" s="208"/>
      <c r="D829" s="191" t="s">
        <v>136</v>
      </c>
      <c r="E829" s="209" t="s">
        <v>1</v>
      </c>
      <c r="F829" s="210" t="s">
        <v>138</v>
      </c>
      <c r="G829" s="208"/>
      <c r="H829" s="211">
        <v>8</v>
      </c>
      <c r="I829" s="212"/>
      <c r="J829" s="208"/>
      <c r="K829" s="208"/>
      <c r="L829" s="213"/>
      <c r="M829" s="214"/>
      <c r="N829" s="215"/>
      <c r="O829" s="215"/>
      <c r="P829" s="215"/>
      <c r="Q829" s="215"/>
      <c r="R829" s="215"/>
      <c r="S829" s="215"/>
      <c r="T829" s="216"/>
      <c r="AT829" s="217" t="s">
        <v>136</v>
      </c>
      <c r="AU829" s="217" t="s">
        <v>83</v>
      </c>
      <c r="AV829" s="13" t="s">
        <v>133</v>
      </c>
      <c r="AW829" s="13" t="s">
        <v>31</v>
      </c>
      <c r="AX829" s="13" t="s">
        <v>83</v>
      </c>
      <c r="AY829" s="217" t="s">
        <v>126</v>
      </c>
    </row>
    <row r="830" spans="1:65" s="2" customFormat="1" ht="21.75" customHeight="1">
      <c r="A830" s="33"/>
      <c r="B830" s="34"/>
      <c r="C830" s="228" t="s">
        <v>813</v>
      </c>
      <c r="D830" s="228" t="s">
        <v>433</v>
      </c>
      <c r="E830" s="229" t="s">
        <v>814</v>
      </c>
      <c r="F830" s="230" t="s">
        <v>815</v>
      </c>
      <c r="G830" s="231" t="s">
        <v>142</v>
      </c>
      <c r="H830" s="232">
        <v>8</v>
      </c>
      <c r="I830" s="233"/>
      <c r="J830" s="234">
        <f>ROUND(I830*H830,2)</f>
        <v>0</v>
      </c>
      <c r="K830" s="230" t="s">
        <v>131</v>
      </c>
      <c r="L830" s="38"/>
      <c r="M830" s="235" t="s">
        <v>1</v>
      </c>
      <c r="N830" s="236" t="s">
        <v>40</v>
      </c>
      <c r="O830" s="70"/>
      <c r="P830" s="187">
        <f>O830*H830</f>
        <v>0</v>
      </c>
      <c r="Q830" s="187">
        <v>0</v>
      </c>
      <c r="R830" s="187">
        <f>Q830*H830</f>
        <v>0</v>
      </c>
      <c r="S830" s="187">
        <v>0</v>
      </c>
      <c r="T830" s="188">
        <f>S830*H830</f>
        <v>0</v>
      </c>
      <c r="U830" s="33"/>
      <c r="V830" s="33"/>
      <c r="W830" s="33"/>
      <c r="X830" s="33"/>
      <c r="Y830" s="33"/>
      <c r="Z830" s="33"/>
      <c r="AA830" s="33"/>
      <c r="AB830" s="33"/>
      <c r="AC830" s="33"/>
      <c r="AD830" s="33"/>
      <c r="AE830" s="33"/>
      <c r="AR830" s="189" t="s">
        <v>796</v>
      </c>
      <c r="AT830" s="189" t="s">
        <v>433</v>
      </c>
      <c r="AU830" s="189" t="s">
        <v>83</v>
      </c>
      <c r="AY830" s="16" t="s">
        <v>126</v>
      </c>
      <c r="BE830" s="190">
        <f>IF(N830="základní",J830,0)</f>
        <v>0</v>
      </c>
      <c r="BF830" s="190">
        <f>IF(N830="snížená",J830,0)</f>
        <v>0</v>
      </c>
      <c r="BG830" s="190">
        <f>IF(N830="zákl. přenesená",J830,0)</f>
        <v>0</v>
      </c>
      <c r="BH830" s="190">
        <f>IF(N830="sníž. přenesená",J830,0)</f>
        <v>0</v>
      </c>
      <c r="BI830" s="190">
        <f>IF(N830="nulová",J830,0)</f>
        <v>0</v>
      </c>
      <c r="BJ830" s="16" t="s">
        <v>83</v>
      </c>
      <c r="BK830" s="190">
        <f>ROUND(I830*H830,2)</f>
        <v>0</v>
      </c>
      <c r="BL830" s="16" t="s">
        <v>796</v>
      </c>
      <c r="BM830" s="189" t="s">
        <v>816</v>
      </c>
    </row>
    <row r="831" spans="1:65" s="2" customFormat="1" ht="11.25">
      <c r="A831" s="33"/>
      <c r="B831" s="34"/>
      <c r="C831" s="35"/>
      <c r="D831" s="191" t="s">
        <v>135</v>
      </c>
      <c r="E831" s="35"/>
      <c r="F831" s="192" t="s">
        <v>815</v>
      </c>
      <c r="G831" s="35"/>
      <c r="H831" s="35"/>
      <c r="I831" s="193"/>
      <c r="J831" s="35"/>
      <c r="K831" s="35"/>
      <c r="L831" s="38"/>
      <c r="M831" s="194"/>
      <c r="N831" s="195"/>
      <c r="O831" s="70"/>
      <c r="P831" s="70"/>
      <c r="Q831" s="70"/>
      <c r="R831" s="70"/>
      <c r="S831" s="70"/>
      <c r="T831" s="71"/>
      <c r="U831" s="33"/>
      <c r="V831" s="33"/>
      <c r="W831" s="33"/>
      <c r="X831" s="33"/>
      <c r="Y831" s="33"/>
      <c r="Z831" s="33"/>
      <c r="AA831" s="33"/>
      <c r="AB831" s="33"/>
      <c r="AC831" s="33"/>
      <c r="AD831" s="33"/>
      <c r="AE831" s="33"/>
      <c r="AT831" s="16" t="s">
        <v>135</v>
      </c>
      <c r="AU831" s="16" t="s">
        <v>83</v>
      </c>
    </row>
    <row r="832" spans="1:65" s="14" customFormat="1" ht="11.25">
      <c r="B832" s="218"/>
      <c r="C832" s="219"/>
      <c r="D832" s="191" t="s">
        <v>136</v>
      </c>
      <c r="E832" s="220" t="s">
        <v>1</v>
      </c>
      <c r="F832" s="221" t="s">
        <v>807</v>
      </c>
      <c r="G832" s="219"/>
      <c r="H832" s="220" t="s">
        <v>1</v>
      </c>
      <c r="I832" s="222"/>
      <c r="J832" s="219"/>
      <c r="K832" s="219"/>
      <c r="L832" s="223"/>
      <c r="M832" s="224"/>
      <c r="N832" s="225"/>
      <c r="O832" s="225"/>
      <c r="P832" s="225"/>
      <c r="Q832" s="225"/>
      <c r="R832" s="225"/>
      <c r="S832" s="225"/>
      <c r="T832" s="226"/>
      <c r="AT832" s="227" t="s">
        <v>136</v>
      </c>
      <c r="AU832" s="227" t="s">
        <v>83</v>
      </c>
      <c r="AV832" s="14" t="s">
        <v>83</v>
      </c>
      <c r="AW832" s="14" t="s">
        <v>31</v>
      </c>
      <c r="AX832" s="14" t="s">
        <v>75</v>
      </c>
      <c r="AY832" s="227" t="s">
        <v>126</v>
      </c>
    </row>
    <row r="833" spans="1:51" s="12" customFormat="1" ht="11.25">
      <c r="B833" s="196"/>
      <c r="C833" s="197"/>
      <c r="D833" s="191" t="s">
        <v>136</v>
      </c>
      <c r="E833" s="198" t="s">
        <v>1</v>
      </c>
      <c r="F833" s="199" t="s">
        <v>83</v>
      </c>
      <c r="G833" s="197"/>
      <c r="H833" s="200">
        <v>1</v>
      </c>
      <c r="I833" s="201"/>
      <c r="J833" s="197"/>
      <c r="K833" s="197"/>
      <c r="L833" s="202"/>
      <c r="M833" s="203"/>
      <c r="N833" s="204"/>
      <c r="O833" s="204"/>
      <c r="P833" s="204"/>
      <c r="Q833" s="204"/>
      <c r="R833" s="204"/>
      <c r="S833" s="204"/>
      <c r="T833" s="205"/>
      <c r="AT833" s="206" t="s">
        <v>136</v>
      </c>
      <c r="AU833" s="206" t="s">
        <v>83</v>
      </c>
      <c r="AV833" s="12" t="s">
        <v>85</v>
      </c>
      <c r="AW833" s="12" t="s">
        <v>31</v>
      </c>
      <c r="AX833" s="12" t="s">
        <v>75</v>
      </c>
      <c r="AY833" s="206" t="s">
        <v>126</v>
      </c>
    </row>
    <row r="834" spans="1:51" s="14" customFormat="1" ht="11.25">
      <c r="B834" s="218"/>
      <c r="C834" s="219"/>
      <c r="D834" s="191" t="s">
        <v>136</v>
      </c>
      <c r="E834" s="220" t="s">
        <v>1</v>
      </c>
      <c r="F834" s="221" t="s">
        <v>808</v>
      </c>
      <c r="G834" s="219"/>
      <c r="H834" s="220" t="s">
        <v>1</v>
      </c>
      <c r="I834" s="222"/>
      <c r="J834" s="219"/>
      <c r="K834" s="219"/>
      <c r="L834" s="223"/>
      <c r="M834" s="224"/>
      <c r="N834" s="225"/>
      <c r="O834" s="225"/>
      <c r="P834" s="225"/>
      <c r="Q834" s="225"/>
      <c r="R834" s="225"/>
      <c r="S834" s="225"/>
      <c r="T834" s="226"/>
      <c r="AT834" s="227" t="s">
        <v>136</v>
      </c>
      <c r="AU834" s="227" t="s">
        <v>83</v>
      </c>
      <c r="AV834" s="14" t="s">
        <v>83</v>
      </c>
      <c r="AW834" s="14" t="s">
        <v>31</v>
      </c>
      <c r="AX834" s="14" t="s">
        <v>75</v>
      </c>
      <c r="AY834" s="227" t="s">
        <v>126</v>
      </c>
    </row>
    <row r="835" spans="1:51" s="12" customFormat="1" ht="11.25">
      <c r="B835" s="196"/>
      <c r="C835" s="197"/>
      <c r="D835" s="191" t="s">
        <v>136</v>
      </c>
      <c r="E835" s="198" t="s">
        <v>1</v>
      </c>
      <c r="F835" s="199" t="s">
        <v>85</v>
      </c>
      <c r="G835" s="197"/>
      <c r="H835" s="200">
        <v>2</v>
      </c>
      <c r="I835" s="201"/>
      <c r="J835" s="197"/>
      <c r="K835" s="197"/>
      <c r="L835" s="202"/>
      <c r="M835" s="203"/>
      <c r="N835" s="204"/>
      <c r="O835" s="204"/>
      <c r="P835" s="204"/>
      <c r="Q835" s="204"/>
      <c r="R835" s="204"/>
      <c r="S835" s="204"/>
      <c r="T835" s="205"/>
      <c r="AT835" s="206" t="s">
        <v>136</v>
      </c>
      <c r="AU835" s="206" t="s">
        <v>83</v>
      </c>
      <c r="AV835" s="12" t="s">
        <v>85</v>
      </c>
      <c r="AW835" s="12" t="s">
        <v>31</v>
      </c>
      <c r="AX835" s="12" t="s">
        <v>75</v>
      </c>
      <c r="AY835" s="206" t="s">
        <v>126</v>
      </c>
    </row>
    <row r="836" spans="1:51" s="14" customFormat="1" ht="11.25">
      <c r="B836" s="218"/>
      <c r="C836" s="219"/>
      <c r="D836" s="191" t="s">
        <v>136</v>
      </c>
      <c r="E836" s="220" t="s">
        <v>1</v>
      </c>
      <c r="F836" s="221" t="s">
        <v>809</v>
      </c>
      <c r="G836" s="219"/>
      <c r="H836" s="220" t="s">
        <v>1</v>
      </c>
      <c r="I836" s="222"/>
      <c r="J836" s="219"/>
      <c r="K836" s="219"/>
      <c r="L836" s="223"/>
      <c r="M836" s="224"/>
      <c r="N836" s="225"/>
      <c r="O836" s="225"/>
      <c r="P836" s="225"/>
      <c r="Q836" s="225"/>
      <c r="R836" s="225"/>
      <c r="S836" s="225"/>
      <c r="T836" s="226"/>
      <c r="AT836" s="227" t="s">
        <v>136</v>
      </c>
      <c r="AU836" s="227" t="s">
        <v>83</v>
      </c>
      <c r="AV836" s="14" t="s">
        <v>83</v>
      </c>
      <c r="AW836" s="14" t="s">
        <v>31</v>
      </c>
      <c r="AX836" s="14" t="s">
        <v>75</v>
      </c>
      <c r="AY836" s="227" t="s">
        <v>126</v>
      </c>
    </row>
    <row r="837" spans="1:51" s="12" customFormat="1" ht="11.25">
      <c r="B837" s="196"/>
      <c r="C837" s="197"/>
      <c r="D837" s="191" t="s">
        <v>136</v>
      </c>
      <c r="E837" s="198" t="s">
        <v>1</v>
      </c>
      <c r="F837" s="199" t="s">
        <v>83</v>
      </c>
      <c r="G837" s="197"/>
      <c r="H837" s="200">
        <v>1</v>
      </c>
      <c r="I837" s="201"/>
      <c r="J837" s="197"/>
      <c r="K837" s="197"/>
      <c r="L837" s="202"/>
      <c r="M837" s="203"/>
      <c r="N837" s="204"/>
      <c r="O837" s="204"/>
      <c r="P837" s="204"/>
      <c r="Q837" s="204"/>
      <c r="R837" s="204"/>
      <c r="S837" s="204"/>
      <c r="T837" s="205"/>
      <c r="AT837" s="206" t="s">
        <v>136</v>
      </c>
      <c r="AU837" s="206" t="s">
        <v>83</v>
      </c>
      <c r="AV837" s="12" t="s">
        <v>85</v>
      </c>
      <c r="AW837" s="12" t="s">
        <v>31</v>
      </c>
      <c r="AX837" s="12" t="s">
        <v>75</v>
      </c>
      <c r="AY837" s="206" t="s">
        <v>126</v>
      </c>
    </row>
    <row r="838" spans="1:51" s="14" customFormat="1" ht="11.25">
      <c r="B838" s="218"/>
      <c r="C838" s="219"/>
      <c r="D838" s="191" t="s">
        <v>136</v>
      </c>
      <c r="E838" s="220" t="s">
        <v>1</v>
      </c>
      <c r="F838" s="221" t="s">
        <v>810</v>
      </c>
      <c r="G838" s="219"/>
      <c r="H838" s="220" t="s">
        <v>1</v>
      </c>
      <c r="I838" s="222"/>
      <c r="J838" s="219"/>
      <c r="K838" s="219"/>
      <c r="L838" s="223"/>
      <c r="M838" s="224"/>
      <c r="N838" s="225"/>
      <c r="O838" s="225"/>
      <c r="P838" s="225"/>
      <c r="Q838" s="225"/>
      <c r="R838" s="225"/>
      <c r="S838" s="225"/>
      <c r="T838" s="226"/>
      <c r="AT838" s="227" t="s">
        <v>136</v>
      </c>
      <c r="AU838" s="227" t="s">
        <v>83</v>
      </c>
      <c r="AV838" s="14" t="s">
        <v>83</v>
      </c>
      <c r="AW838" s="14" t="s">
        <v>31</v>
      </c>
      <c r="AX838" s="14" t="s">
        <v>75</v>
      </c>
      <c r="AY838" s="227" t="s">
        <v>126</v>
      </c>
    </row>
    <row r="839" spans="1:51" s="12" customFormat="1" ht="11.25">
      <c r="B839" s="196"/>
      <c r="C839" s="197"/>
      <c r="D839" s="191" t="s">
        <v>136</v>
      </c>
      <c r="E839" s="198" t="s">
        <v>1</v>
      </c>
      <c r="F839" s="199" t="s">
        <v>83</v>
      </c>
      <c r="G839" s="197"/>
      <c r="H839" s="200">
        <v>1</v>
      </c>
      <c r="I839" s="201"/>
      <c r="J839" s="197"/>
      <c r="K839" s="197"/>
      <c r="L839" s="202"/>
      <c r="M839" s="203"/>
      <c r="N839" s="204"/>
      <c r="O839" s="204"/>
      <c r="P839" s="204"/>
      <c r="Q839" s="204"/>
      <c r="R839" s="204"/>
      <c r="S839" s="204"/>
      <c r="T839" s="205"/>
      <c r="AT839" s="206" t="s">
        <v>136</v>
      </c>
      <c r="AU839" s="206" t="s">
        <v>83</v>
      </c>
      <c r="AV839" s="12" t="s">
        <v>85</v>
      </c>
      <c r="AW839" s="12" t="s">
        <v>31</v>
      </c>
      <c r="AX839" s="12" t="s">
        <v>75</v>
      </c>
      <c r="AY839" s="206" t="s">
        <v>126</v>
      </c>
    </row>
    <row r="840" spans="1:51" s="14" customFormat="1" ht="11.25">
      <c r="B840" s="218"/>
      <c r="C840" s="219"/>
      <c r="D840" s="191" t="s">
        <v>136</v>
      </c>
      <c r="E840" s="220" t="s">
        <v>1</v>
      </c>
      <c r="F840" s="221" t="s">
        <v>811</v>
      </c>
      <c r="G840" s="219"/>
      <c r="H840" s="220" t="s">
        <v>1</v>
      </c>
      <c r="I840" s="222"/>
      <c r="J840" s="219"/>
      <c r="K840" s="219"/>
      <c r="L840" s="223"/>
      <c r="M840" s="224"/>
      <c r="N840" s="225"/>
      <c r="O840" s="225"/>
      <c r="P840" s="225"/>
      <c r="Q840" s="225"/>
      <c r="R840" s="225"/>
      <c r="S840" s="225"/>
      <c r="T840" s="226"/>
      <c r="AT840" s="227" t="s">
        <v>136</v>
      </c>
      <c r="AU840" s="227" t="s">
        <v>83</v>
      </c>
      <c r="AV840" s="14" t="s">
        <v>83</v>
      </c>
      <c r="AW840" s="14" t="s">
        <v>31</v>
      </c>
      <c r="AX840" s="14" t="s">
        <v>75</v>
      </c>
      <c r="AY840" s="227" t="s">
        <v>126</v>
      </c>
    </row>
    <row r="841" spans="1:51" s="12" customFormat="1" ht="11.25">
      <c r="B841" s="196"/>
      <c r="C841" s="197"/>
      <c r="D841" s="191" t="s">
        <v>136</v>
      </c>
      <c r="E841" s="198" t="s">
        <v>1</v>
      </c>
      <c r="F841" s="199" t="s">
        <v>83</v>
      </c>
      <c r="G841" s="197"/>
      <c r="H841" s="200">
        <v>1</v>
      </c>
      <c r="I841" s="201"/>
      <c r="J841" s="197"/>
      <c r="K841" s="197"/>
      <c r="L841" s="202"/>
      <c r="M841" s="203"/>
      <c r="N841" s="204"/>
      <c r="O841" s="204"/>
      <c r="P841" s="204"/>
      <c r="Q841" s="204"/>
      <c r="R841" s="204"/>
      <c r="S841" s="204"/>
      <c r="T841" s="205"/>
      <c r="AT841" s="206" t="s">
        <v>136</v>
      </c>
      <c r="AU841" s="206" t="s">
        <v>83</v>
      </c>
      <c r="AV841" s="12" t="s">
        <v>85</v>
      </c>
      <c r="AW841" s="12" t="s">
        <v>31</v>
      </c>
      <c r="AX841" s="12" t="s">
        <v>75</v>
      </c>
      <c r="AY841" s="206" t="s">
        <v>126</v>
      </c>
    </row>
    <row r="842" spans="1:51" s="14" customFormat="1" ht="11.25">
      <c r="B842" s="218"/>
      <c r="C842" s="219"/>
      <c r="D842" s="191" t="s">
        <v>136</v>
      </c>
      <c r="E842" s="220" t="s">
        <v>1</v>
      </c>
      <c r="F842" s="221" t="s">
        <v>812</v>
      </c>
      <c r="G842" s="219"/>
      <c r="H842" s="220" t="s">
        <v>1</v>
      </c>
      <c r="I842" s="222"/>
      <c r="J842" s="219"/>
      <c r="K842" s="219"/>
      <c r="L842" s="223"/>
      <c r="M842" s="224"/>
      <c r="N842" s="225"/>
      <c r="O842" s="225"/>
      <c r="P842" s="225"/>
      <c r="Q842" s="225"/>
      <c r="R842" s="225"/>
      <c r="S842" s="225"/>
      <c r="T842" s="226"/>
      <c r="AT842" s="227" t="s">
        <v>136</v>
      </c>
      <c r="AU842" s="227" t="s">
        <v>83</v>
      </c>
      <c r="AV842" s="14" t="s">
        <v>83</v>
      </c>
      <c r="AW842" s="14" t="s">
        <v>31</v>
      </c>
      <c r="AX842" s="14" t="s">
        <v>75</v>
      </c>
      <c r="AY842" s="227" t="s">
        <v>126</v>
      </c>
    </row>
    <row r="843" spans="1:51" s="12" customFormat="1" ht="11.25">
      <c r="B843" s="196"/>
      <c r="C843" s="197"/>
      <c r="D843" s="191" t="s">
        <v>136</v>
      </c>
      <c r="E843" s="198" t="s">
        <v>1</v>
      </c>
      <c r="F843" s="199" t="s">
        <v>85</v>
      </c>
      <c r="G843" s="197"/>
      <c r="H843" s="200">
        <v>2</v>
      </c>
      <c r="I843" s="201"/>
      <c r="J843" s="197"/>
      <c r="K843" s="197"/>
      <c r="L843" s="202"/>
      <c r="M843" s="203"/>
      <c r="N843" s="204"/>
      <c r="O843" s="204"/>
      <c r="P843" s="204"/>
      <c r="Q843" s="204"/>
      <c r="R843" s="204"/>
      <c r="S843" s="204"/>
      <c r="T843" s="205"/>
      <c r="AT843" s="206" t="s">
        <v>136</v>
      </c>
      <c r="AU843" s="206" t="s">
        <v>83</v>
      </c>
      <c r="AV843" s="12" t="s">
        <v>85</v>
      </c>
      <c r="AW843" s="12" t="s">
        <v>31</v>
      </c>
      <c r="AX843" s="12" t="s">
        <v>75</v>
      </c>
      <c r="AY843" s="206" t="s">
        <v>126</v>
      </c>
    </row>
    <row r="844" spans="1:51" s="13" customFormat="1" ht="11.25">
      <c r="B844" s="207"/>
      <c r="C844" s="208"/>
      <c r="D844" s="191" t="s">
        <v>136</v>
      </c>
      <c r="E844" s="209" t="s">
        <v>1</v>
      </c>
      <c r="F844" s="210" t="s">
        <v>138</v>
      </c>
      <c r="G844" s="208"/>
      <c r="H844" s="211">
        <v>8</v>
      </c>
      <c r="I844" s="212"/>
      <c r="J844" s="208"/>
      <c r="K844" s="208"/>
      <c r="L844" s="213"/>
      <c r="M844" s="237"/>
      <c r="N844" s="238"/>
      <c r="O844" s="238"/>
      <c r="P844" s="238"/>
      <c r="Q844" s="238"/>
      <c r="R844" s="238"/>
      <c r="S844" s="238"/>
      <c r="T844" s="239"/>
      <c r="AT844" s="217" t="s">
        <v>136</v>
      </c>
      <c r="AU844" s="217" t="s">
        <v>83</v>
      </c>
      <c r="AV844" s="13" t="s">
        <v>133</v>
      </c>
      <c r="AW844" s="13" t="s">
        <v>31</v>
      </c>
      <c r="AX844" s="13" t="s">
        <v>83</v>
      </c>
      <c r="AY844" s="217" t="s">
        <v>126</v>
      </c>
    </row>
    <row r="845" spans="1:51" s="2" customFormat="1" ht="6.95" customHeight="1">
      <c r="A845" s="33"/>
      <c r="B845" s="53"/>
      <c r="C845" s="54"/>
      <c r="D845" s="54"/>
      <c r="E845" s="54"/>
      <c r="F845" s="54"/>
      <c r="G845" s="54"/>
      <c r="H845" s="54"/>
      <c r="I845" s="54"/>
      <c r="J845" s="54"/>
      <c r="K845" s="54"/>
      <c r="L845" s="38"/>
      <c r="M845" s="33"/>
      <c r="O845" s="33"/>
      <c r="P845" s="33"/>
      <c r="Q845" s="33"/>
      <c r="R845" s="33"/>
      <c r="S845" s="33"/>
      <c r="T845" s="33"/>
      <c r="U845" s="33"/>
      <c r="V845" s="33"/>
      <c r="W845" s="33"/>
      <c r="X845" s="33"/>
      <c r="Y845" s="33"/>
      <c r="Z845" s="33"/>
      <c r="AA845" s="33"/>
      <c r="AB845" s="33"/>
      <c r="AC845" s="33"/>
      <c r="AD845" s="33"/>
      <c r="AE845" s="33"/>
    </row>
  </sheetData>
  <sheetProtection password="CF50" sheet="1" objects="1" scenarios="1" formatColumns="0" formatRows="0" autoFilter="0"/>
  <autoFilter ref="C119:K844"/>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54"/>
  <sheetViews>
    <sheetView showGridLines="0" topLeftCell="A102" workbookViewId="0">
      <selection activeCell="I122" sqref="I122:I495"/>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88</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817</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ROUND((SUM(BE120:BE1253)),  2)</f>
        <v>0</v>
      </c>
      <c r="G33" s="33"/>
      <c r="H33" s="33"/>
      <c r="I33" s="123">
        <v>0.21</v>
      </c>
      <c r="J33" s="122">
        <f>ROUND(((SUM(BE120:BE1253))*I33),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ROUND((SUM(BF120:BF1253)),  2)</f>
        <v>0</v>
      </c>
      <c r="G34" s="33"/>
      <c r="H34" s="33"/>
      <c r="I34" s="123">
        <v>0.15</v>
      </c>
      <c r="J34" s="122">
        <f>ROUND(((SUM(BF120:BF1253))*I34),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ROUND((SUM(BG120:BG1253)),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ROUND((SUM(BH120:BH1253)),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ROUND((SUM(BI120:BI1253)),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02 - žst. Zbraslavice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106</v>
      </c>
      <c r="E97" s="149"/>
      <c r="F97" s="149"/>
      <c r="G97" s="149"/>
      <c r="H97" s="149"/>
      <c r="I97" s="149"/>
      <c r="J97" s="150">
        <f>J121</f>
        <v>0</v>
      </c>
      <c r="K97" s="147"/>
      <c r="L97" s="151"/>
    </row>
    <row r="98" spans="1:31" s="9" customFormat="1" ht="24.95" customHeight="1">
      <c r="B98" s="146"/>
      <c r="C98" s="147"/>
      <c r="D98" s="148" t="s">
        <v>107</v>
      </c>
      <c r="E98" s="149"/>
      <c r="F98" s="149"/>
      <c r="G98" s="149"/>
      <c r="H98" s="149"/>
      <c r="I98" s="149"/>
      <c r="J98" s="150">
        <f>J501</f>
        <v>0</v>
      </c>
      <c r="K98" s="147"/>
      <c r="L98" s="151"/>
    </row>
    <row r="99" spans="1:31" s="9" customFormat="1" ht="24.95" customHeight="1">
      <c r="B99" s="146"/>
      <c r="C99" s="147"/>
      <c r="D99" s="148" t="s">
        <v>108</v>
      </c>
      <c r="E99" s="149"/>
      <c r="F99" s="149"/>
      <c r="G99" s="149"/>
      <c r="H99" s="149"/>
      <c r="I99" s="149"/>
      <c r="J99" s="150">
        <f>J784</f>
        <v>0</v>
      </c>
      <c r="K99" s="147"/>
      <c r="L99" s="151"/>
    </row>
    <row r="100" spans="1:31" s="9" customFormat="1" ht="24.95" customHeight="1">
      <c r="B100" s="146"/>
      <c r="C100" s="147"/>
      <c r="D100" s="148" t="s">
        <v>109</v>
      </c>
      <c r="E100" s="149"/>
      <c r="F100" s="149"/>
      <c r="G100" s="149"/>
      <c r="H100" s="149"/>
      <c r="I100" s="149"/>
      <c r="J100" s="150">
        <f>J1215</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110</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Oprava trati v úseku Zruč nad Sázavou - Červené Janovice</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99</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02 - žst. Zbraslavice</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30. 11. 2022</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Hospodková Marcela</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111</v>
      </c>
      <c r="D119" s="155" t="s">
        <v>60</v>
      </c>
      <c r="E119" s="155" t="s">
        <v>56</v>
      </c>
      <c r="F119" s="155" t="s">
        <v>57</v>
      </c>
      <c r="G119" s="155" t="s">
        <v>112</v>
      </c>
      <c r="H119" s="155" t="s">
        <v>113</v>
      </c>
      <c r="I119" s="155" t="s">
        <v>114</v>
      </c>
      <c r="J119" s="155" t="s">
        <v>103</v>
      </c>
      <c r="K119" s="156" t="s">
        <v>115</v>
      </c>
      <c r="L119" s="157"/>
      <c r="M119" s="74" t="s">
        <v>1</v>
      </c>
      <c r="N119" s="75" t="s">
        <v>39</v>
      </c>
      <c r="O119" s="75" t="s">
        <v>116</v>
      </c>
      <c r="P119" s="75" t="s">
        <v>117</v>
      </c>
      <c r="Q119" s="75" t="s">
        <v>118</v>
      </c>
      <c r="R119" s="75" t="s">
        <v>119</v>
      </c>
      <c r="S119" s="75" t="s">
        <v>120</v>
      </c>
      <c r="T119" s="76" t="s">
        <v>121</v>
      </c>
      <c r="U119" s="152"/>
      <c r="V119" s="152"/>
      <c r="W119" s="152"/>
      <c r="X119" s="152"/>
      <c r="Y119" s="152"/>
      <c r="Z119" s="152"/>
      <c r="AA119" s="152"/>
      <c r="AB119" s="152"/>
      <c r="AC119" s="152"/>
      <c r="AD119" s="152"/>
      <c r="AE119" s="152"/>
    </row>
    <row r="120" spans="1:65" s="2" customFormat="1" ht="22.9" customHeight="1">
      <c r="A120" s="33"/>
      <c r="B120" s="34"/>
      <c r="C120" s="81" t="s">
        <v>122</v>
      </c>
      <c r="D120" s="35"/>
      <c r="E120" s="35"/>
      <c r="F120" s="35"/>
      <c r="G120" s="35"/>
      <c r="H120" s="35"/>
      <c r="I120" s="35"/>
      <c r="J120" s="158">
        <f>BK120</f>
        <v>0</v>
      </c>
      <c r="K120" s="35"/>
      <c r="L120" s="38"/>
      <c r="M120" s="77"/>
      <c r="N120" s="159"/>
      <c r="O120" s="78"/>
      <c r="P120" s="160">
        <f>P121+P501+P784+P1215</f>
        <v>0</v>
      </c>
      <c r="Q120" s="78"/>
      <c r="R120" s="160">
        <f>R121+R501+R784+R1215</f>
        <v>2680.7473399999999</v>
      </c>
      <c r="S120" s="78"/>
      <c r="T120" s="161">
        <f>T121+T501+T784+T1215</f>
        <v>0</v>
      </c>
      <c r="U120" s="33"/>
      <c r="V120" s="33"/>
      <c r="W120" s="33"/>
      <c r="X120" s="33"/>
      <c r="Y120" s="33"/>
      <c r="Z120" s="33"/>
      <c r="AA120" s="33"/>
      <c r="AB120" s="33"/>
      <c r="AC120" s="33"/>
      <c r="AD120" s="33"/>
      <c r="AE120" s="33"/>
      <c r="AT120" s="16" t="s">
        <v>74</v>
      </c>
      <c r="AU120" s="16" t="s">
        <v>105</v>
      </c>
      <c r="BK120" s="162">
        <f>BK121+BK501+BK784+BK1215</f>
        <v>0</v>
      </c>
    </row>
    <row r="121" spans="1:65" s="11" customFormat="1" ht="25.9" customHeight="1">
      <c r="B121" s="163"/>
      <c r="C121" s="164"/>
      <c r="D121" s="165" t="s">
        <v>74</v>
      </c>
      <c r="E121" s="166" t="s">
        <v>123</v>
      </c>
      <c r="F121" s="166" t="s">
        <v>124</v>
      </c>
      <c r="G121" s="164"/>
      <c r="H121" s="164"/>
      <c r="I121" s="167"/>
      <c r="J121" s="168">
        <f>BK121</f>
        <v>0</v>
      </c>
      <c r="K121" s="164"/>
      <c r="L121" s="169"/>
      <c r="M121" s="170"/>
      <c r="N121" s="171"/>
      <c r="O121" s="171"/>
      <c r="P121" s="172">
        <f>SUM(P122:P500)</f>
        <v>0</v>
      </c>
      <c r="Q121" s="171"/>
      <c r="R121" s="172">
        <f>SUM(R122:R500)</f>
        <v>54.121960000000016</v>
      </c>
      <c r="S121" s="171"/>
      <c r="T121" s="173">
        <f>SUM(T122:T500)</f>
        <v>0</v>
      </c>
      <c r="AR121" s="174" t="s">
        <v>83</v>
      </c>
      <c r="AT121" s="175" t="s">
        <v>74</v>
      </c>
      <c r="AU121" s="175" t="s">
        <v>75</v>
      </c>
      <c r="AY121" s="174" t="s">
        <v>126</v>
      </c>
      <c r="BK121" s="176">
        <f>SUM(BK122:BK500)</f>
        <v>0</v>
      </c>
    </row>
    <row r="122" spans="1:65" s="2" customFormat="1" ht="21.75" customHeight="1">
      <c r="A122" s="33"/>
      <c r="B122" s="34"/>
      <c r="C122" s="177" t="s">
        <v>83</v>
      </c>
      <c r="D122" s="177" t="s">
        <v>127</v>
      </c>
      <c r="E122" s="178" t="s">
        <v>818</v>
      </c>
      <c r="F122" s="179" t="s">
        <v>819</v>
      </c>
      <c r="G122" s="180" t="s">
        <v>142</v>
      </c>
      <c r="H122" s="181">
        <v>10</v>
      </c>
      <c r="I122" s="291"/>
      <c r="J122" s="183">
        <f>ROUND(I122*H122,2)</f>
        <v>0</v>
      </c>
      <c r="K122" s="179" t="s">
        <v>131</v>
      </c>
      <c r="L122" s="184"/>
      <c r="M122" s="185" t="s">
        <v>1</v>
      </c>
      <c r="N122" s="186" t="s">
        <v>40</v>
      </c>
      <c r="O122" s="70"/>
      <c r="P122" s="187">
        <f>O122*H122</f>
        <v>0</v>
      </c>
      <c r="Q122" s="187">
        <v>0.28999999999999998</v>
      </c>
      <c r="R122" s="187">
        <f>Q122*H122</f>
        <v>2.9</v>
      </c>
      <c r="S122" s="187">
        <v>0</v>
      </c>
      <c r="T122" s="188">
        <f>S122*H122</f>
        <v>0</v>
      </c>
      <c r="U122" s="33"/>
      <c r="V122" s="33"/>
      <c r="W122" s="33"/>
      <c r="X122" s="33"/>
      <c r="Y122" s="33"/>
      <c r="Z122" s="33"/>
      <c r="AA122" s="33"/>
      <c r="AB122" s="33"/>
      <c r="AC122" s="33"/>
      <c r="AD122" s="33"/>
      <c r="AE122" s="33"/>
      <c r="AR122" s="189" t="s">
        <v>132</v>
      </c>
      <c r="AT122" s="189" t="s">
        <v>127</v>
      </c>
      <c r="AU122" s="189" t="s">
        <v>83</v>
      </c>
      <c r="AY122" s="16" t="s">
        <v>126</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133</v>
      </c>
      <c r="BM122" s="189" t="s">
        <v>820</v>
      </c>
    </row>
    <row r="123" spans="1:65" s="2" customFormat="1" ht="11.25">
      <c r="A123" s="33"/>
      <c r="B123" s="34"/>
      <c r="C123" s="35"/>
      <c r="D123" s="191" t="s">
        <v>135</v>
      </c>
      <c r="E123" s="35"/>
      <c r="F123" s="192" t="s">
        <v>819</v>
      </c>
      <c r="G123" s="35"/>
      <c r="H123" s="35"/>
      <c r="I123" s="35"/>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135</v>
      </c>
      <c r="AU123" s="16" t="s">
        <v>83</v>
      </c>
    </row>
    <row r="124" spans="1:65" s="14" customFormat="1" ht="11.25">
      <c r="B124" s="218"/>
      <c r="C124" s="219"/>
      <c r="D124" s="191" t="s">
        <v>136</v>
      </c>
      <c r="E124" s="220" t="s">
        <v>1</v>
      </c>
      <c r="F124" s="221" t="s">
        <v>821</v>
      </c>
      <c r="G124" s="219"/>
      <c r="H124" s="220" t="s">
        <v>1</v>
      </c>
      <c r="I124" s="219"/>
      <c r="J124" s="219"/>
      <c r="K124" s="219"/>
      <c r="L124" s="223"/>
      <c r="M124" s="224"/>
      <c r="N124" s="225"/>
      <c r="O124" s="225"/>
      <c r="P124" s="225"/>
      <c r="Q124" s="225"/>
      <c r="R124" s="225"/>
      <c r="S124" s="225"/>
      <c r="T124" s="226"/>
      <c r="AT124" s="227" t="s">
        <v>136</v>
      </c>
      <c r="AU124" s="227" t="s">
        <v>83</v>
      </c>
      <c r="AV124" s="14" t="s">
        <v>83</v>
      </c>
      <c r="AW124" s="14" t="s">
        <v>31</v>
      </c>
      <c r="AX124" s="14" t="s">
        <v>75</v>
      </c>
      <c r="AY124" s="227" t="s">
        <v>126</v>
      </c>
    </row>
    <row r="125" spans="1:65" s="12" customFormat="1" ht="11.25">
      <c r="B125" s="196"/>
      <c r="C125" s="197"/>
      <c r="D125" s="191" t="s">
        <v>136</v>
      </c>
      <c r="E125" s="198" t="s">
        <v>1</v>
      </c>
      <c r="F125" s="199" t="s">
        <v>181</v>
      </c>
      <c r="G125" s="197"/>
      <c r="H125" s="200">
        <v>10</v>
      </c>
      <c r="I125" s="197"/>
      <c r="J125" s="197"/>
      <c r="K125" s="197"/>
      <c r="L125" s="202"/>
      <c r="M125" s="203"/>
      <c r="N125" s="204"/>
      <c r="O125" s="204"/>
      <c r="P125" s="204"/>
      <c r="Q125" s="204"/>
      <c r="R125" s="204"/>
      <c r="S125" s="204"/>
      <c r="T125" s="205"/>
      <c r="AT125" s="206" t="s">
        <v>136</v>
      </c>
      <c r="AU125" s="206" t="s">
        <v>83</v>
      </c>
      <c r="AV125" s="12" t="s">
        <v>85</v>
      </c>
      <c r="AW125" s="12" t="s">
        <v>31</v>
      </c>
      <c r="AX125" s="12" t="s">
        <v>75</v>
      </c>
      <c r="AY125" s="206" t="s">
        <v>126</v>
      </c>
    </row>
    <row r="126" spans="1:65" s="13" customFormat="1" ht="11.25">
      <c r="B126" s="207"/>
      <c r="C126" s="208"/>
      <c r="D126" s="191" t="s">
        <v>136</v>
      </c>
      <c r="E126" s="209" t="s">
        <v>1</v>
      </c>
      <c r="F126" s="210" t="s">
        <v>138</v>
      </c>
      <c r="G126" s="208"/>
      <c r="H126" s="211">
        <v>10</v>
      </c>
      <c r="I126" s="208"/>
      <c r="J126" s="208"/>
      <c r="K126" s="208"/>
      <c r="L126" s="213"/>
      <c r="M126" s="214"/>
      <c r="N126" s="215"/>
      <c r="O126" s="215"/>
      <c r="P126" s="215"/>
      <c r="Q126" s="215"/>
      <c r="R126" s="215"/>
      <c r="S126" s="215"/>
      <c r="T126" s="216"/>
      <c r="AT126" s="217" t="s">
        <v>136</v>
      </c>
      <c r="AU126" s="217" t="s">
        <v>83</v>
      </c>
      <c r="AV126" s="13" t="s">
        <v>133</v>
      </c>
      <c r="AW126" s="13" t="s">
        <v>31</v>
      </c>
      <c r="AX126" s="13" t="s">
        <v>83</v>
      </c>
      <c r="AY126" s="217" t="s">
        <v>126</v>
      </c>
    </row>
    <row r="127" spans="1:65" s="14" customFormat="1" ht="11.25">
      <c r="B127" s="218"/>
      <c r="C127" s="219"/>
      <c r="D127" s="191" t="s">
        <v>136</v>
      </c>
      <c r="E127" s="220" t="s">
        <v>1</v>
      </c>
      <c r="F127" s="221" t="s">
        <v>139</v>
      </c>
      <c r="G127" s="219"/>
      <c r="H127" s="220" t="s">
        <v>1</v>
      </c>
      <c r="I127" s="219"/>
      <c r="J127" s="219"/>
      <c r="K127" s="219"/>
      <c r="L127" s="223"/>
      <c r="M127" s="224"/>
      <c r="N127" s="225"/>
      <c r="O127" s="225"/>
      <c r="P127" s="225"/>
      <c r="Q127" s="225"/>
      <c r="R127" s="225"/>
      <c r="S127" s="225"/>
      <c r="T127" s="226"/>
      <c r="AT127" s="227" t="s">
        <v>136</v>
      </c>
      <c r="AU127" s="227" t="s">
        <v>83</v>
      </c>
      <c r="AV127" s="14" t="s">
        <v>83</v>
      </c>
      <c r="AW127" s="14" t="s">
        <v>31</v>
      </c>
      <c r="AX127" s="14" t="s">
        <v>75</v>
      </c>
      <c r="AY127" s="227" t="s">
        <v>126</v>
      </c>
    </row>
    <row r="128" spans="1:65" s="2" customFormat="1" ht="24.2" customHeight="1">
      <c r="A128" s="33"/>
      <c r="B128" s="34"/>
      <c r="C128" s="177" t="s">
        <v>85</v>
      </c>
      <c r="D128" s="177" t="s">
        <v>127</v>
      </c>
      <c r="E128" s="178" t="s">
        <v>822</v>
      </c>
      <c r="F128" s="179" t="s">
        <v>823</v>
      </c>
      <c r="G128" s="180" t="s">
        <v>142</v>
      </c>
      <c r="H128" s="181">
        <v>35</v>
      </c>
      <c r="I128" s="291"/>
      <c r="J128" s="183">
        <f>ROUND(I128*H128,2)</f>
        <v>0</v>
      </c>
      <c r="K128" s="179" t="s">
        <v>131</v>
      </c>
      <c r="L128" s="184"/>
      <c r="M128" s="185" t="s">
        <v>1</v>
      </c>
      <c r="N128" s="186" t="s">
        <v>40</v>
      </c>
      <c r="O128" s="70"/>
      <c r="P128" s="187">
        <f>O128*H128</f>
        <v>0</v>
      </c>
      <c r="Q128" s="187">
        <v>9.7000000000000003E-2</v>
      </c>
      <c r="R128" s="187">
        <f>Q128*H128</f>
        <v>3.395</v>
      </c>
      <c r="S128" s="187">
        <v>0</v>
      </c>
      <c r="T128" s="188">
        <f>S128*H128</f>
        <v>0</v>
      </c>
      <c r="U128" s="33"/>
      <c r="V128" s="33"/>
      <c r="W128" s="33"/>
      <c r="X128" s="33"/>
      <c r="Y128" s="33"/>
      <c r="Z128" s="33"/>
      <c r="AA128" s="33"/>
      <c r="AB128" s="33"/>
      <c r="AC128" s="33"/>
      <c r="AD128" s="33"/>
      <c r="AE128" s="33"/>
      <c r="AR128" s="189" t="s">
        <v>132</v>
      </c>
      <c r="AT128" s="189" t="s">
        <v>127</v>
      </c>
      <c r="AU128" s="189" t="s">
        <v>83</v>
      </c>
      <c r="AY128" s="16" t="s">
        <v>126</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133</v>
      </c>
      <c r="BM128" s="189" t="s">
        <v>824</v>
      </c>
    </row>
    <row r="129" spans="1:65" s="2" customFormat="1" ht="11.25">
      <c r="A129" s="33"/>
      <c r="B129" s="34"/>
      <c r="C129" s="35"/>
      <c r="D129" s="191" t="s">
        <v>135</v>
      </c>
      <c r="E129" s="35"/>
      <c r="F129" s="192" t="s">
        <v>823</v>
      </c>
      <c r="G129" s="35"/>
      <c r="H129" s="35"/>
      <c r="I129" s="35"/>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135</v>
      </c>
      <c r="AU129" s="16" t="s">
        <v>83</v>
      </c>
    </row>
    <row r="130" spans="1:65" s="14" customFormat="1" ht="11.25">
      <c r="B130" s="218"/>
      <c r="C130" s="219"/>
      <c r="D130" s="191" t="s">
        <v>136</v>
      </c>
      <c r="E130" s="220" t="s">
        <v>1</v>
      </c>
      <c r="F130" s="221" t="s">
        <v>825</v>
      </c>
      <c r="G130" s="219"/>
      <c r="H130" s="220" t="s">
        <v>1</v>
      </c>
      <c r="I130" s="219"/>
      <c r="J130" s="219"/>
      <c r="K130" s="219"/>
      <c r="L130" s="223"/>
      <c r="M130" s="224"/>
      <c r="N130" s="225"/>
      <c r="O130" s="225"/>
      <c r="P130" s="225"/>
      <c r="Q130" s="225"/>
      <c r="R130" s="225"/>
      <c r="S130" s="225"/>
      <c r="T130" s="226"/>
      <c r="AT130" s="227" t="s">
        <v>136</v>
      </c>
      <c r="AU130" s="227" t="s">
        <v>83</v>
      </c>
      <c r="AV130" s="14" t="s">
        <v>83</v>
      </c>
      <c r="AW130" s="14" t="s">
        <v>31</v>
      </c>
      <c r="AX130" s="14" t="s">
        <v>75</v>
      </c>
      <c r="AY130" s="227" t="s">
        <v>126</v>
      </c>
    </row>
    <row r="131" spans="1:65" s="12" customFormat="1" ht="11.25">
      <c r="B131" s="196"/>
      <c r="C131" s="197"/>
      <c r="D131" s="191" t="s">
        <v>136</v>
      </c>
      <c r="E131" s="198" t="s">
        <v>1</v>
      </c>
      <c r="F131" s="199" t="s">
        <v>826</v>
      </c>
      <c r="G131" s="197"/>
      <c r="H131" s="200">
        <v>18</v>
      </c>
      <c r="I131" s="197"/>
      <c r="J131" s="197"/>
      <c r="K131" s="197"/>
      <c r="L131" s="202"/>
      <c r="M131" s="203"/>
      <c r="N131" s="204"/>
      <c r="O131" s="204"/>
      <c r="P131" s="204"/>
      <c r="Q131" s="204"/>
      <c r="R131" s="204"/>
      <c r="S131" s="204"/>
      <c r="T131" s="205"/>
      <c r="AT131" s="206" t="s">
        <v>136</v>
      </c>
      <c r="AU131" s="206" t="s">
        <v>83</v>
      </c>
      <c r="AV131" s="12" t="s">
        <v>85</v>
      </c>
      <c r="AW131" s="12" t="s">
        <v>31</v>
      </c>
      <c r="AX131" s="12" t="s">
        <v>75</v>
      </c>
      <c r="AY131" s="206" t="s">
        <v>126</v>
      </c>
    </row>
    <row r="132" spans="1:65" s="14" customFormat="1" ht="11.25">
      <c r="B132" s="218"/>
      <c r="C132" s="219"/>
      <c r="D132" s="191" t="s">
        <v>136</v>
      </c>
      <c r="E132" s="220" t="s">
        <v>1</v>
      </c>
      <c r="F132" s="221" t="s">
        <v>827</v>
      </c>
      <c r="G132" s="219"/>
      <c r="H132" s="220" t="s">
        <v>1</v>
      </c>
      <c r="I132" s="219"/>
      <c r="J132" s="219"/>
      <c r="K132" s="219"/>
      <c r="L132" s="223"/>
      <c r="M132" s="224"/>
      <c r="N132" s="225"/>
      <c r="O132" s="225"/>
      <c r="P132" s="225"/>
      <c r="Q132" s="225"/>
      <c r="R132" s="225"/>
      <c r="S132" s="225"/>
      <c r="T132" s="226"/>
      <c r="AT132" s="227" t="s">
        <v>136</v>
      </c>
      <c r="AU132" s="227" t="s">
        <v>83</v>
      </c>
      <c r="AV132" s="14" t="s">
        <v>83</v>
      </c>
      <c r="AW132" s="14" t="s">
        <v>31</v>
      </c>
      <c r="AX132" s="14" t="s">
        <v>75</v>
      </c>
      <c r="AY132" s="227" t="s">
        <v>126</v>
      </c>
    </row>
    <row r="133" spans="1:65" s="12" customFormat="1" ht="11.25">
      <c r="B133" s="196"/>
      <c r="C133" s="197"/>
      <c r="D133" s="191" t="s">
        <v>136</v>
      </c>
      <c r="E133" s="198" t="s">
        <v>1</v>
      </c>
      <c r="F133" s="199" t="s">
        <v>125</v>
      </c>
      <c r="G133" s="197"/>
      <c r="H133" s="200">
        <v>3</v>
      </c>
      <c r="I133" s="197"/>
      <c r="J133" s="197"/>
      <c r="K133" s="197"/>
      <c r="L133" s="202"/>
      <c r="M133" s="203"/>
      <c r="N133" s="204"/>
      <c r="O133" s="204"/>
      <c r="P133" s="204"/>
      <c r="Q133" s="204"/>
      <c r="R133" s="204"/>
      <c r="S133" s="204"/>
      <c r="T133" s="205"/>
      <c r="AT133" s="206" t="s">
        <v>136</v>
      </c>
      <c r="AU133" s="206" t="s">
        <v>83</v>
      </c>
      <c r="AV133" s="12" t="s">
        <v>85</v>
      </c>
      <c r="AW133" s="12" t="s">
        <v>31</v>
      </c>
      <c r="AX133" s="12" t="s">
        <v>75</v>
      </c>
      <c r="AY133" s="206" t="s">
        <v>126</v>
      </c>
    </row>
    <row r="134" spans="1:65" s="14" customFormat="1" ht="11.25">
      <c r="B134" s="218"/>
      <c r="C134" s="219"/>
      <c r="D134" s="191" t="s">
        <v>136</v>
      </c>
      <c r="E134" s="220" t="s">
        <v>1</v>
      </c>
      <c r="F134" s="221" t="s">
        <v>828</v>
      </c>
      <c r="G134" s="219"/>
      <c r="H134" s="220" t="s">
        <v>1</v>
      </c>
      <c r="I134" s="219"/>
      <c r="J134" s="219"/>
      <c r="K134" s="219"/>
      <c r="L134" s="223"/>
      <c r="M134" s="224"/>
      <c r="N134" s="225"/>
      <c r="O134" s="225"/>
      <c r="P134" s="225"/>
      <c r="Q134" s="225"/>
      <c r="R134" s="225"/>
      <c r="S134" s="225"/>
      <c r="T134" s="226"/>
      <c r="AT134" s="227" t="s">
        <v>136</v>
      </c>
      <c r="AU134" s="227" t="s">
        <v>83</v>
      </c>
      <c r="AV134" s="14" t="s">
        <v>83</v>
      </c>
      <c r="AW134" s="14" t="s">
        <v>31</v>
      </c>
      <c r="AX134" s="14" t="s">
        <v>75</v>
      </c>
      <c r="AY134" s="227" t="s">
        <v>126</v>
      </c>
    </row>
    <row r="135" spans="1:65" s="12" customFormat="1" ht="11.25">
      <c r="B135" s="196"/>
      <c r="C135" s="197"/>
      <c r="D135" s="191" t="s">
        <v>136</v>
      </c>
      <c r="E135" s="198" t="s">
        <v>1</v>
      </c>
      <c r="F135" s="199" t="s">
        <v>829</v>
      </c>
      <c r="G135" s="197"/>
      <c r="H135" s="200">
        <v>9</v>
      </c>
      <c r="I135" s="197"/>
      <c r="J135" s="197"/>
      <c r="K135" s="197"/>
      <c r="L135" s="202"/>
      <c r="M135" s="203"/>
      <c r="N135" s="204"/>
      <c r="O135" s="204"/>
      <c r="P135" s="204"/>
      <c r="Q135" s="204"/>
      <c r="R135" s="204"/>
      <c r="S135" s="204"/>
      <c r="T135" s="205"/>
      <c r="AT135" s="206" t="s">
        <v>136</v>
      </c>
      <c r="AU135" s="206" t="s">
        <v>83</v>
      </c>
      <c r="AV135" s="12" t="s">
        <v>85</v>
      </c>
      <c r="AW135" s="12" t="s">
        <v>31</v>
      </c>
      <c r="AX135" s="12" t="s">
        <v>75</v>
      </c>
      <c r="AY135" s="206" t="s">
        <v>126</v>
      </c>
    </row>
    <row r="136" spans="1:65" s="14" customFormat="1" ht="11.25">
      <c r="B136" s="218"/>
      <c r="C136" s="219"/>
      <c r="D136" s="191" t="s">
        <v>136</v>
      </c>
      <c r="E136" s="220" t="s">
        <v>1</v>
      </c>
      <c r="F136" s="221" t="s">
        <v>830</v>
      </c>
      <c r="G136" s="219"/>
      <c r="H136" s="220" t="s">
        <v>1</v>
      </c>
      <c r="I136" s="219"/>
      <c r="J136" s="219"/>
      <c r="K136" s="219"/>
      <c r="L136" s="223"/>
      <c r="M136" s="224"/>
      <c r="N136" s="225"/>
      <c r="O136" s="225"/>
      <c r="P136" s="225"/>
      <c r="Q136" s="225"/>
      <c r="R136" s="225"/>
      <c r="S136" s="225"/>
      <c r="T136" s="226"/>
      <c r="AT136" s="227" t="s">
        <v>136</v>
      </c>
      <c r="AU136" s="227" t="s">
        <v>83</v>
      </c>
      <c r="AV136" s="14" t="s">
        <v>83</v>
      </c>
      <c r="AW136" s="14" t="s">
        <v>31</v>
      </c>
      <c r="AX136" s="14" t="s">
        <v>75</v>
      </c>
      <c r="AY136" s="227" t="s">
        <v>126</v>
      </c>
    </row>
    <row r="137" spans="1:65" s="12" customFormat="1" ht="11.25">
      <c r="B137" s="196"/>
      <c r="C137" s="197"/>
      <c r="D137" s="191" t="s">
        <v>136</v>
      </c>
      <c r="E137" s="198" t="s">
        <v>1</v>
      </c>
      <c r="F137" s="199" t="s">
        <v>157</v>
      </c>
      <c r="G137" s="197"/>
      <c r="H137" s="200">
        <v>5</v>
      </c>
      <c r="I137" s="197"/>
      <c r="J137" s="197"/>
      <c r="K137" s="197"/>
      <c r="L137" s="202"/>
      <c r="M137" s="203"/>
      <c r="N137" s="204"/>
      <c r="O137" s="204"/>
      <c r="P137" s="204"/>
      <c r="Q137" s="204"/>
      <c r="R137" s="204"/>
      <c r="S137" s="204"/>
      <c r="T137" s="205"/>
      <c r="AT137" s="206" t="s">
        <v>136</v>
      </c>
      <c r="AU137" s="206" t="s">
        <v>83</v>
      </c>
      <c r="AV137" s="12" t="s">
        <v>85</v>
      </c>
      <c r="AW137" s="12" t="s">
        <v>31</v>
      </c>
      <c r="AX137" s="12" t="s">
        <v>75</v>
      </c>
      <c r="AY137" s="206" t="s">
        <v>126</v>
      </c>
    </row>
    <row r="138" spans="1:65" s="13" customFormat="1" ht="11.25">
      <c r="B138" s="207"/>
      <c r="C138" s="208"/>
      <c r="D138" s="191" t="s">
        <v>136</v>
      </c>
      <c r="E138" s="209" t="s">
        <v>1</v>
      </c>
      <c r="F138" s="210" t="s">
        <v>138</v>
      </c>
      <c r="G138" s="208"/>
      <c r="H138" s="211">
        <v>35</v>
      </c>
      <c r="I138" s="208"/>
      <c r="J138" s="208"/>
      <c r="K138" s="208"/>
      <c r="L138" s="213"/>
      <c r="M138" s="214"/>
      <c r="N138" s="215"/>
      <c r="O138" s="215"/>
      <c r="P138" s="215"/>
      <c r="Q138" s="215"/>
      <c r="R138" s="215"/>
      <c r="S138" s="215"/>
      <c r="T138" s="216"/>
      <c r="AT138" s="217" t="s">
        <v>136</v>
      </c>
      <c r="AU138" s="217" t="s">
        <v>83</v>
      </c>
      <c r="AV138" s="13" t="s">
        <v>133</v>
      </c>
      <c r="AW138" s="13" t="s">
        <v>31</v>
      </c>
      <c r="AX138" s="13" t="s">
        <v>83</v>
      </c>
      <c r="AY138" s="217" t="s">
        <v>126</v>
      </c>
    </row>
    <row r="139" spans="1:65" s="14" customFormat="1" ht="11.25">
      <c r="B139" s="218"/>
      <c r="C139" s="219"/>
      <c r="D139" s="191" t="s">
        <v>136</v>
      </c>
      <c r="E139" s="220" t="s">
        <v>1</v>
      </c>
      <c r="F139" s="221" t="s">
        <v>139</v>
      </c>
      <c r="G139" s="219"/>
      <c r="H139" s="220" t="s">
        <v>1</v>
      </c>
      <c r="I139" s="219"/>
      <c r="J139" s="219"/>
      <c r="K139" s="219"/>
      <c r="L139" s="223"/>
      <c r="M139" s="224"/>
      <c r="N139" s="225"/>
      <c r="O139" s="225"/>
      <c r="P139" s="225"/>
      <c r="Q139" s="225"/>
      <c r="R139" s="225"/>
      <c r="S139" s="225"/>
      <c r="T139" s="226"/>
      <c r="AT139" s="227" t="s">
        <v>136</v>
      </c>
      <c r="AU139" s="227" t="s">
        <v>83</v>
      </c>
      <c r="AV139" s="14" t="s">
        <v>83</v>
      </c>
      <c r="AW139" s="14" t="s">
        <v>31</v>
      </c>
      <c r="AX139" s="14" t="s">
        <v>75</v>
      </c>
      <c r="AY139" s="227" t="s">
        <v>126</v>
      </c>
    </row>
    <row r="140" spans="1:65" s="2" customFormat="1" ht="24.2" customHeight="1">
      <c r="A140" s="33"/>
      <c r="B140" s="34"/>
      <c r="C140" s="177" t="s">
        <v>125</v>
      </c>
      <c r="D140" s="177" t="s">
        <v>127</v>
      </c>
      <c r="E140" s="178" t="s">
        <v>831</v>
      </c>
      <c r="F140" s="179" t="s">
        <v>832</v>
      </c>
      <c r="G140" s="180" t="s">
        <v>142</v>
      </c>
      <c r="H140" s="181">
        <v>24</v>
      </c>
      <c r="I140" s="291"/>
      <c r="J140" s="183">
        <f>ROUND(I140*H140,2)</f>
        <v>0</v>
      </c>
      <c r="K140" s="179" t="s">
        <v>131</v>
      </c>
      <c r="L140" s="184"/>
      <c r="M140" s="185" t="s">
        <v>1</v>
      </c>
      <c r="N140" s="186" t="s">
        <v>40</v>
      </c>
      <c r="O140" s="70"/>
      <c r="P140" s="187">
        <f>O140*H140</f>
        <v>0</v>
      </c>
      <c r="Q140" s="187">
        <v>0.10073</v>
      </c>
      <c r="R140" s="187">
        <f>Q140*H140</f>
        <v>2.4175200000000001</v>
      </c>
      <c r="S140" s="187">
        <v>0</v>
      </c>
      <c r="T140" s="188">
        <f>S140*H140</f>
        <v>0</v>
      </c>
      <c r="U140" s="33"/>
      <c r="V140" s="33"/>
      <c r="W140" s="33"/>
      <c r="X140" s="33"/>
      <c r="Y140" s="33"/>
      <c r="Z140" s="33"/>
      <c r="AA140" s="33"/>
      <c r="AB140" s="33"/>
      <c r="AC140" s="33"/>
      <c r="AD140" s="33"/>
      <c r="AE140" s="33"/>
      <c r="AR140" s="189" t="s">
        <v>132</v>
      </c>
      <c r="AT140" s="189" t="s">
        <v>127</v>
      </c>
      <c r="AU140" s="189" t="s">
        <v>83</v>
      </c>
      <c r="AY140" s="16" t="s">
        <v>126</v>
      </c>
      <c r="BE140" s="190">
        <f>IF(N140="základní",J140,0)</f>
        <v>0</v>
      </c>
      <c r="BF140" s="190">
        <f>IF(N140="snížená",J140,0)</f>
        <v>0</v>
      </c>
      <c r="BG140" s="190">
        <f>IF(N140="zákl. přenesená",J140,0)</f>
        <v>0</v>
      </c>
      <c r="BH140" s="190">
        <f>IF(N140="sníž. přenesená",J140,0)</f>
        <v>0</v>
      </c>
      <c r="BI140" s="190">
        <f>IF(N140="nulová",J140,0)</f>
        <v>0</v>
      </c>
      <c r="BJ140" s="16" t="s">
        <v>83</v>
      </c>
      <c r="BK140" s="190">
        <f>ROUND(I140*H140,2)</f>
        <v>0</v>
      </c>
      <c r="BL140" s="16" t="s">
        <v>133</v>
      </c>
      <c r="BM140" s="189" t="s">
        <v>833</v>
      </c>
    </row>
    <row r="141" spans="1:65" s="2" customFormat="1" ht="11.25">
      <c r="A141" s="33"/>
      <c r="B141" s="34"/>
      <c r="C141" s="35"/>
      <c r="D141" s="191" t="s">
        <v>135</v>
      </c>
      <c r="E141" s="35"/>
      <c r="F141" s="192" t="s">
        <v>832</v>
      </c>
      <c r="G141" s="35"/>
      <c r="H141" s="35"/>
      <c r="I141" s="35"/>
      <c r="J141" s="35"/>
      <c r="K141" s="35"/>
      <c r="L141" s="38"/>
      <c r="M141" s="194"/>
      <c r="N141" s="195"/>
      <c r="O141" s="70"/>
      <c r="P141" s="70"/>
      <c r="Q141" s="70"/>
      <c r="R141" s="70"/>
      <c r="S141" s="70"/>
      <c r="T141" s="71"/>
      <c r="U141" s="33"/>
      <c r="V141" s="33"/>
      <c r="W141" s="33"/>
      <c r="X141" s="33"/>
      <c r="Y141" s="33"/>
      <c r="Z141" s="33"/>
      <c r="AA141" s="33"/>
      <c r="AB141" s="33"/>
      <c r="AC141" s="33"/>
      <c r="AD141" s="33"/>
      <c r="AE141" s="33"/>
      <c r="AT141" s="16" t="s">
        <v>135</v>
      </c>
      <c r="AU141" s="16" t="s">
        <v>83</v>
      </c>
    </row>
    <row r="142" spans="1:65" s="14" customFormat="1" ht="11.25">
      <c r="B142" s="218"/>
      <c r="C142" s="219"/>
      <c r="D142" s="191" t="s">
        <v>136</v>
      </c>
      <c r="E142" s="220" t="s">
        <v>1</v>
      </c>
      <c r="F142" s="221" t="s">
        <v>834</v>
      </c>
      <c r="G142" s="219"/>
      <c r="H142" s="220" t="s">
        <v>1</v>
      </c>
      <c r="I142" s="219"/>
      <c r="J142" s="219"/>
      <c r="K142" s="219"/>
      <c r="L142" s="223"/>
      <c r="M142" s="224"/>
      <c r="N142" s="225"/>
      <c r="O142" s="225"/>
      <c r="P142" s="225"/>
      <c r="Q142" s="225"/>
      <c r="R142" s="225"/>
      <c r="S142" s="225"/>
      <c r="T142" s="226"/>
      <c r="AT142" s="227" t="s">
        <v>136</v>
      </c>
      <c r="AU142" s="227" t="s">
        <v>83</v>
      </c>
      <c r="AV142" s="14" t="s">
        <v>83</v>
      </c>
      <c r="AW142" s="14" t="s">
        <v>31</v>
      </c>
      <c r="AX142" s="14" t="s">
        <v>75</v>
      </c>
      <c r="AY142" s="227" t="s">
        <v>126</v>
      </c>
    </row>
    <row r="143" spans="1:65" s="12" customFormat="1" ht="11.25">
      <c r="B143" s="196"/>
      <c r="C143" s="197"/>
      <c r="D143" s="191" t="s">
        <v>136</v>
      </c>
      <c r="E143" s="198" t="s">
        <v>1</v>
      </c>
      <c r="F143" s="199" t="s">
        <v>835</v>
      </c>
      <c r="G143" s="197"/>
      <c r="H143" s="200">
        <v>12</v>
      </c>
      <c r="I143" s="197"/>
      <c r="J143" s="197"/>
      <c r="K143" s="197"/>
      <c r="L143" s="202"/>
      <c r="M143" s="203"/>
      <c r="N143" s="204"/>
      <c r="O143" s="204"/>
      <c r="P143" s="204"/>
      <c r="Q143" s="204"/>
      <c r="R143" s="204"/>
      <c r="S143" s="204"/>
      <c r="T143" s="205"/>
      <c r="AT143" s="206" t="s">
        <v>136</v>
      </c>
      <c r="AU143" s="206" t="s">
        <v>83</v>
      </c>
      <c r="AV143" s="12" t="s">
        <v>85</v>
      </c>
      <c r="AW143" s="12" t="s">
        <v>31</v>
      </c>
      <c r="AX143" s="12" t="s">
        <v>75</v>
      </c>
      <c r="AY143" s="206" t="s">
        <v>126</v>
      </c>
    </row>
    <row r="144" spans="1:65" s="14" customFormat="1" ht="11.25">
      <c r="B144" s="218"/>
      <c r="C144" s="219"/>
      <c r="D144" s="191" t="s">
        <v>136</v>
      </c>
      <c r="E144" s="220" t="s">
        <v>1</v>
      </c>
      <c r="F144" s="221" t="s">
        <v>836</v>
      </c>
      <c r="G144" s="219"/>
      <c r="H144" s="220" t="s">
        <v>1</v>
      </c>
      <c r="I144" s="219"/>
      <c r="J144" s="219"/>
      <c r="K144" s="219"/>
      <c r="L144" s="223"/>
      <c r="M144" s="224"/>
      <c r="N144" s="225"/>
      <c r="O144" s="225"/>
      <c r="P144" s="225"/>
      <c r="Q144" s="225"/>
      <c r="R144" s="225"/>
      <c r="S144" s="225"/>
      <c r="T144" s="226"/>
      <c r="AT144" s="227" t="s">
        <v>136</v>
      </c>
      <c r="AU144" s="227" t="s">
        <v>83</v>
      </c>
      <c r="AV144" s="14" t="s">
        <v>83</v>
      </c>
      <c r="AW144" s="14" t="s">
        <v>31</v>
      </c>
      <c r="AX144" s="14" t="s">
        <v>75</v>
      </c>
      <c r="AY144" s="227" t="s">
        <v>126</v>
      </c>
    </row>
    <row r="145" spans="1:65" s="12" customFormat="1" ht="11.25">
      <c r="B145" s="196"/>
      <c r="C145" s="197"/>
      <c r="D145" s="191" t="s">
        <v>136</v>
      </c>
      <c r="E145" s="198" t="s">
        <v>1</v>
      </c>
      <c r="F145" s="199" t="s">
        <v>162</v>
      </c>
      <c r="G145" s="197"/>
      <c r="H145" s="200">
        <v>6</v>
      </c>
      <c r="I145" s="197"/>
      <c r="J145" s="197"/>
      <c r="K145" s="197"/>
      <c r="L145" s="202"/>
      <c r="M145" s="203"/>
      <c r="N145" s="204"/>
      <c r="O145" s="204"/>
      <c r="P145" s="204"/>
      <c r="Q145" s="204"/>
      <c r="R145" s="204"/>
      <c r="S145" s="204"/>
      <c r="T145" s="205"/>
      <c r="AT145" s="206" t="s">
        <v>136</v>
      </c>
      <c r="AU145" s="206" t="s">
        <v>83</v>
      </c>
      <c r="AV145" s="12" t="s">
        <v>85</v>
      </c>
      <c r="AW145" s="12" t="s">
        <v>31</v>
      </c>
      <c r="AX145" s="12" t="s">
        <v>75</v>
      </c>
      <c r="AY145" s="206" t="s">
        <v>126</v>
      </c>
    </row>
    <row r="146" spans="1:65" s="14" customFormat="1" ht="11.25">
      <c r="B146" s="218"/>
      <c r="C146" s="219"/>
      <c r="D146" s="191" t="s">
        <v>136</v>
      </c>
      <c r="E146" s="220" t="s">
        <v>1</v>
      </c>
      <c r="F146" s="221" t="s">
        <v>830</v>
      </c>
      <c r="G146" s="219"/>
      <c r="H146" s="220" t="s">
        <v>1</v>
      </c>
      <c r="I146" s="219"/>
      <c r="J146" s="219"/>
      <c r="K146" s="219"/>
      <c r="L146" s="223"/>
      <c r="M146" s="224"/>
      <c r="N146" s="225"/>
      <c r="O146" s="225"/>
      <c r="P146" s="225"/>
      <c r="Q146" s="225"/>
      <c r="R146" s="225"/>
      <c r="S146" s="225"/>
      <c r="T146" s="226"/>
      <c r="AT146" s="227" t="s">
        <v>136</v>
      </c>
      <c r="AU146" s="227" t="s">
        <v>83</v>
      </c>
      <c r="AV146" s="14" t="s">
        <v>83</v>
      </c>
      <c r="AW146" s="14" t="s">
        <v>31</v>
      </c>
      <c r="AX146" s="14" t="s">
        <v>75</v>
      </c>
      <c r="AY146" s="227" t="s">
        <v>126</v>
      </c>
    </row>
    <row r="147" spans="1:65" s="12" customFormat="1" ht="11.25">
      <c r="B147" s="196"/>
      <c r="C147" s="197"/>
      <c r="D147" s="191" t="s">
        <v>136</v>
      </c>
      <c r="E147" s="198" t="s">
        <v>1</v>
      </c>
      <c r="F147" s="199" t="s">
        <v>162</v>
      </c>
      <c r="G147" s="197"/>
      <c r="H147" s="200">
        <v>6</v>
      </c>
      <c r="I147" s="197"/>
      <c r="J147" s="197"/>
      <c r="K147" s="197"/>
      <c r="L147" s="202"/>
      <c r="M147" s="203"/>
      <c r="N147" s="204"/>
      <c r="O147" s="204"/>
      <c r="P147" s="204"/>
      <c r="Q147" s="204"/>
      <c r="R147" s="204"/>
      <c r="S147" s="204"/>
      <c r="T147" s="205"/>
      <c r="AT147" s="206" t="s">
        <v>136</v>
      </c>
      <c r="AU147" s="206" t="s">
        <v>83</v>
      </c>
      <c r="AV147" s="12" t="s">
        <v>85</v>
      </c>
      <c r="AW147" s="12" t="s">
        <v>31</v>
      </c>
      <c r="AX147" s="12" t="s">
        <v>75</v>
      </c>
      <c r="AY147" s="206" t="s">
        <v>126</v>
      </c>
    </row>
    <row r="148" spans="1:65" s="13" customFormat="1" ht="11.25">
      <c r="B148" s="207"/>
      <c r="C148" s="208"/>
      <c r="D148" s="191" t="s">
        <v>136</v>
      </c>
      <c r="E148" s="209" t="s">
        <v>1</v>
      </c>
      <c r="F148" s="210" t="s">
        <v>138</v>
      </c>
      <c r="G148" s="208"/>
      <c r="H148" s="211">
        <v>24</v>
      </c>
      <c r="I148" s="208"/>
      <c r="J148" s="208"/>
      <c r="K148" s="208"/>
      <c r="L148" s="213"/>
      <c r="M148" s="214"/>
      <c r="N148" s="215"/>
      <c r="O148" s="215"/>
      <c r="P148" s="215"/>
      <c r="Q148" s="215"/>
      <c r="R148" s="215"/>
      <c r="S148" s="215"/>
      <c r="T148" s="216"/>
      <c r="AT148" s="217" t="s">
        <v>136</v>
      </c>
      <c r="AU148" s="217" t="s">
        <v>83</v>
      </c>
      <c r="AV148" s="13" t="s">
        <v>133</v>
      </c>
      <c r="AW148" s="13" t="s">
        <v>31</v>
      </c>
      <c r="AX148" s="13" t="s">
        <v>83</v>
      </c>
      <c r="AY148" s="217" t="s">
        <v>126</v>
      </c>
    </row>
    <row r="149" spans="1:65" s="14" customFormat="1" ht="11.25">
      <c r="B149" s="218"/>
      <c r="C149" s="219"/>
      <c r="D149" s="191" t="s">
        <v>136</v>
      </c>
      <c r="E149" s="220" t="s">
        <v>1</v>
      </c>
      <c r="F149" s="221" t="s">
        <v>139</v>
      </c>
      <c r="G149" s="219"/>
      <c r="H149" s="220" t="s">
        <v>1</v>
      </c>
      <c r="I149" s="219"/>
      <c r="J149" s="219"/>
      <c r="K149" s="219"/>
      <c r="L149" s="223"/>
      <c r="M149" s="224"/>
      <c r="N149" s="225"/>
      <c r="O149" s="225"/>
      <c r="P149" s="225"/>
      <c r="Q149" s="225"/>
      <c r="R149" s="225"/>
      <c r="S149" s="225"/>
      <c r="T149" s="226"/>
      <c r="AT149" s="227" t="s">
        <v>136</v>
      </c>
      <c r="AU149" s="227" t="s">
        <v>83</v>
      </c>
      <c r="AV149" s="14" t="s">
        <v>83</v>
      </c>
      <c r="AW149" s="14" t="s">
        <v>31</v>
      </c>
      <c r="AX149" s="14" t="s">
        <v>75</v>
      </c>
      <c r="AY149" s="227" t="s">
        <v>126</v>
      </c>
    </row>
    <row r="150" spans="1:65" s="2" customFormat="1" ht="24.2" customHeight="1">
      <c r="A150" s="33"/>
      <c r="B150" s="34"/>
      <c r="C150" s="177" t="s">
        <v>133</v>
      </c>
      <c r="D150" s="177" t="s">
        <v>127</v>
      </c>
      <c r="E150" s="178" t="s">
        <v>837</v>
      </c>
      <c r="F150" s="179" t="s">
        <v>838</v>
      </c>
      <c r="G150" s="180" t="s">
        <v>142</v>
      </c>
      <c r="H150" s="181">
        <v>16</v>
      </c>
      <c r="I150" s="291"/>
      <c r="J150" s="183">
        <f>ROUND(I150*H150,2)</f>
        <v>0</v>
      </c>
      <c r="K150" s="179" t="s">
        <v>131</v>
      </c>
      <c r="L150" s="184"/>
      <c r="M150" s="185" t="s">
        <v>1</v>
      </c>
      <c r="N150" s="186" t="s">
        <v>40</v>
      </c>
      <c r="O150" s="70"/>
      <c r="P150" s="187">
        <f>O150*H150</f>
        <v>0</v>
      </c>
      <c r="Q150" s="187">
        <v>0.10446</v>
      </c>
      <c r="R150" s="187">
        <f>Q150*H150</f>
        <v>1.67136</v>
      </c>
      <c r="S150" s="187">
        <v>0</v>
      </c>
      <c r="T150" s="188">
        <f>S150*H150</f>
        <v>0</v>
      </c>
      <c r="U150" s="33"/>
      <c r="V150" s="33"/>
      <c r="W150" s="33"/>
      <c r="X150" s="33"/>
      <c r="Y150" s="33"/>
      <c r="Z150" s="33"/>
      <c r="AA150" s="33"/>
      <c r="AB150" s="33"/>
      <c r="AC150" s="33"/>
      <c r="AD150" s="33"/>
      <c r="AE150" s="33"/>
      <c r="AR150" s="189" t="s">
        <v>132</v>
      </c>
      <c r="AT150" s="189" t="s">
        <v>127</v>
      </c>
      <c r="AU150" s="189" t="s">
        <v>83</v>
      </c>
      <c r="AY150" s="16" t="s">
        <v>126</v>
      </c>
      <c r="BE150" s="190">
        <f>IF(N150="základní",J150,0)</f>
        <v>0</v>
      </c>
      <c r="BF150" s="190">
        <f>IF(N150="snížená",J150,0)</f>
        <v>0</v>
      </c>
      <c r="BG150" s="190">
        <f>IF(N150="zákl. přenesená",J150,0)</f>
        <v>0</v>
      </c>
      <c r="BH150" s="190">
        <f>IF(N150="sníž. přenesená",J150,0)</f>
        <v>0</v>
      </c>
      <c r="BI150" s="190">
        <f>IF(N150="nulová",J150,0)</f>
        <v>0</v>
      </c>
      <c r="BJ150" s="16" t="s">
        <v>83</v>
      </c>
      <c r="BK150" s="190">
        <f>ROUND(I150*H150,2)</f>
        <v>0</v>
      </c>
      <c r="BL150" s="16" t="s">
        <v>133</v>
      </c>
      <c r="BM150" s="189" t="s">
        <v>839</v>
      </c>
    </row>
    <row r="151" spans="1:65" s="2" customFormat="1" ht="11.25">
      <c r="A151" s="33"/>
      <c r="B151" s="34"/>
      <c r="C151" s="35"/>
      <c r="D151" s="191" t="s">
        <v>135</v>
      </c>
      <c r="E151" s="35"/>
      <c r="F151" s="192" t="s">
        <v>838</v>
      </c>
      <c r="G151" s="35"/>
      <c r="H151" s="35"/>
      <c r="I151" s="35"/>
      <c r="J151" s="35"/>
      <c r="K151" s="35"/>
      <c r="L151" s="38"/>
      <c r="M151" s="194"/>
      <c r="N151" s="195"/>
      <c r="O151" s="70"/>
      <c r="P151" s="70"/>
      <c r="Q151" s="70"/>
      <c r="R151" s="70"/>
      <c r="S151" s="70"/>
      <c r="T151" s="71"/>
      <c r="U151" s="33"/>
      <c r="V151" s="33"/>
      <c r="W151" s="33"/>
      <c r="X151" s="33"/>
      <c r="Y151" s="33"/>
      <c r="Z151" s="33"/>
      <c r="AA151" s="33"/>
      <c r="AB151" s="33"/>
      <c r="AC151" s="33"/>
      <c r="AD151" s="33"/>
      <c r="AE151" s="33"/>
      <c r="AT151" s="16" t="s">
        <v>135</v>
      </c>
      <c r="AU151" s="16" t="s">
        <v>83</v>
      </c>
    </row>
    <row r="152" spans="1:65" s="14" customFormat="1" ht="11.25">
      <c r="B152" s="218"/>
      <c r="C152" s="219"/>
      <c r="D152" s="191" t="s">
        <v>136</v>
      </c>
      <c r="E152" s="220" t="s">
        <v>1</v>
      </c>
      <c r="F152" s="221" t="s">
        <v>840</v>
      </c>
      <c r="G152" s="219"/>
      <c r="H152" s="220" t="s">
        <v>1</v>
      </c>
      <c r="I152" s="219"/>
      <c r="J152" s="219"/>
      <c r="K152" s="219"/>
      <c r="L152" s="223"/>
      <c r="M152" s="224"/>
      <c r="N152" s="225"/>
      <c r="O152" s="225"/>
      <c r="P152" s="225"/>
      <c r="Q152" s="225"/>
      <c r="R152" s="225"/>
      <c r="S152" s="225"/>
      <c r="T152" s="226"/>
      <c r="AT152" s="227" t="s">
        <v>136</v>
      </c>
      <c r="AU152" s="227" t="s">
        <v>83</v>
      </c>
      <c r="AV152" s="14" t="s">
        <v>83</v>
      </c>
      <c r="AW152" s="14" t="s">
        <v>31</v>
      </c>
      <c r="AX152" s="14" t="s">
        <v>75</v>
      </c>
      <c r="AY152" s="227" t="s">
        <v>126</v>
      </c>
    </row>
    <row r="153" spans="1:65" s="12" customFormat="1" ht="11.25">
      <c r="B153" s="196"/>
      <c r="C153" s="197"/>
      <c r="D153" s="191" t="s">
        <v>136</v>
      </c>
      <c r="E153" s="198" t="s">
        <v>1</v>
      </c>
      <c r="F153" s="199" t="s">
        <v>841</v>
      </c>
      <c r="G153" s="197"/>
      <c r="H153" s="200">
        <v>10</v>
      </c>
      <c r="I153" s="197"/>
      <c r="J153" s="197"/>
      <c r="K153" s="197"/>
      <c r="L153" s="202"/>
      <c r="M153" s="203"/>
      <c r="N153" s="204"/>
      <c r="O153" s="204"/>
      <c r="P153" s="204"/>
      <c r="Q153" s="204"/>
      <c r="R153" s="204"/>
      <c r="S153" s="204"/>
      <c r="T153" s="205"/>
      <c r="AT153" s="206" t="s">
        <v>136</v>
      </c>
      <c r="AU153" s="206" t="s">
        <v>83</v>
      </c>
      <c r="AV153" s="12" t="s">
        <v>85</v>
      </c>
      <c r="AW153" s="12" t="s">
        <v>31</v>
      </c>
      <c r="AX153" s="12" t="s">
        <v>75</v>
      </c>
      <c r="AY153" s="206" t="s">
        <v>126</v>
      </c>
    </row>
    <row r="154" spans="1:65" s="14" customFormat="1" ht="11.25">
      <c r="B154" s="218"/>
      <c r="C154" s="219"/>
      <c r="D154" s="191" t="s">
        <v>136</v>
      </c>
      <c r="E154" s="220" t="s">
        <v>1</v>
      </c>
      <c r="F154" s="221" t="s">
        <v>842</v>
      </c>
      <c r="G154" s="219"/>
      <c r="H154" s="220" t="s">
        <v>1</v>
      </c>
      <c r="I154" s="219"/>
      <c r="J154" s="219"/>
      <c r="K154" s="219"/>
      <c r="L154" s="223"/>
      <c r="M154" s="224"/>
      <c r="N154" s="225"/>
      <c r="O154" s="225"/>
      <c r="P154" s="225"/>
      <c r="Q154" s="225"/>
      <c r="R154" s="225"/>
      <c r="S154" s="225"/>
      <c r="T154" s="226"/>
      <c r="AT154" s="227" t="s">
        <v>136</v>
      </c>
      <c r="AU154" s="227" t="s">
        <v>83</v>
      </c>
      <c r="AV154" s="14" t="s">
        <v>83</v>
      </c>
      <c r="AW154" s="14" t="s">
        <v>31</v>
      </c>
      <c r="AX154" s="14" t="s">
        <v>75</v>
      </c>
      <c r="AY154" s="227" t="s">
        <v>126</v>
      </c>
    </row>
    <row r="155" spans="1:65" s="12" customFormat="1" ht="11.25">
      <c r="B155" s="196"/>
      <c r="C155" s="197"/>
      <c r="D155" s="191" t="s">
        <v>136</v>
      </c>
      <c r="E155" s="198" t="s">
        <v>1</v>
      </c>
      <c r="F155" s="199" t="s">
        <v>125</v>
      </c>
      <c r="G155" s="197"/>
      <c r="H155" s="200">
        <v>3</v>
      </c>
      <c r="I155" s="197"/>
      <c r="J155" s="197"/>
      <c r="K155" s="197"/>
      <c r="L155" s="202"/>
      <c r="M155" s="203"/>
      <c r="N155" s="204"/>
      <c r="O155" s="204"/>
      <c r="P155" s="204"/>
      <c r="Q155" s="204"/>
      <c r="R155" s="204"/>
      <c r="S155" s="204"/>
      <c r="T155" s="205"/>
      <c r="AT155" s="206" t="s">
        <v>136</v>
      </c>
      <c r="AU155" s="206" t="s">
        <v>83</v>
      </c>
      <c r="AV155" s="12" t="s">
        <v>85</v>
      </c>
      <c r="AW155" s="12" t="s">
        <v>31</v>
      </c>
      <c r="AX155" s="12" t="s">
        <v>75</v>
      </c>
      <c r="AY155" s="206" t="s">
        <v>126</v>
      </c>
    </row>
    <row r="156" spans="1:65" s="14" customFormat="1" ht="11.25">
      <c r="B156" s="218"/>
      <c r="C156" s="219"/>
      <c r="D156" s="191" t="s">
        <v>136</v>
      </c>
      <c r="E156" s="220" t="s">
        <v>1</v>
      </c>
      <c r="F156" s="221" t="s">
        <v>830</v>
      </c>
      <c r="G156" s="219"/>
      <c r="H156" s="220" t="s">
        <v>1</v>
      </c>
      <c r="I156" s="219"/>
      <c r="J156" s="219"/>
      <c r="K156" s="219"/>
      <c r="L156" s="223"/>
      <c r="M156" s="224"/>
      <c r="N156" s="225"/>
      <c r="O156" s="225"/>
      <c r="P156" s="225"/>
      <c r="Q156" s="225"/>
      <c r="R156" s="225"/>
      <c r="S156" s="225"/>
      <c r="T156" s="226"/>
      <c r="AT156" s="227" t="s">
        <v>136</v>
      </c>
      <c r="AU156" s="227" t="s">
        <v>83</v>
      </c>
      <c r="AV156" s="14" t="s">
        <v>83</v>
      </c>
      <c r="AW156" s="14" t="s">
        <v>31</v>
      </c>
      <c r="AX156" s="14" t="s">
        <v>75</v>
      </c>
      <c r="AY156" s="227" t="s">
        <v>126</v>
      </c>
    </row>
    <row r="157" spans="1:65" s="12" customFormat="1" ht="11.25">
      <c r="B157" s="196"/>
      <c r="C157" s="197"/>
      <c r="D157" s="191" t="s">
        <v>136</v>
      </c>
      <c r="E157" s="198" t="s">
        <v>1</v>
      </c>
      <c r="F157" s="199" t="s">
        <v>125</v>
      </c>
      <c r="G157" s="197"/>
      <c r="H157" s="200">
        <v>3</v>
      </c>
      <c r="I157" s="197"/>
      <c r="J157" s="197"/>
      <c r="K157" s="197"/>
      <c r="L157" s="202"/>
      <c r="M157" s="203"/>
      <c r="N157" s="204"/>
      <c r="O157" s="204"/>
      <c r="P157" s="204"/>
      <c r="Q157" s="204"/>
      <c r="R157" s="204"/>
      <c r="S157" s="204"/>
      <c r="T157" s="205"/>
      <c r="AT157" s="206" t="s">
        <v>136</v>
      </c>
      <c r="AU157" s="206" t="s">
        <v>83</v>
      </c>
      <c r="AV157" s="12" t="s">
        <v>85</v>
      </c>
      <c r="AW157" s="12" t="s">
        <v>31</v>
      </c>
      <c r="AX157" s="12" t="s">
        <v>75</v>
      </c>
      <c r="AY157" s="206" t="s">
        <v>126</v>
      </c>
    </row>
    <row r="158" spans="1:65" s="13" customFormat="1" ht="11.25">
      <c r="B158" s="207"/>
      <c r="C158" s="208"/>
      <c r="D158" s="191" t="s">
        <v>136</v>
      </c>
      <c r="E158" s="209" t="s">
        <v>1</v>
      </c>
      <c r="F158" s="210" t="s">
        <v>138</v>
      </c>
      <c r="G158" s="208"/>
      <c r="H158" s="211">
        <v>16</v>
      </c>
      <c r="I158" s="208"/>
      <c r="J158" s="208"/>
      <c r="K158" s="208"/>
      <c r="L158" s="213"/>
      <c r="M158" s="214"/>
      <c r="N158" s="215"/>
      <c r="O158" s="215"/>
      <c r="P158" s="215"/>
      <c r="Q158" s="215"/>
      <c r="R158" s="215"/>
      <c r="S158" s="215"/>
      <c r="T158" s="216"/>
      <c r="AT158" s="217" t="s">
        <v>136</v>
      </c>
      <c r="AU158" s="217" t="s">
        <v>83</v>
      </c>
      <c r="AV158" s="13" t="s">
        <v>133</v>
      </c>
      <c r="AW158" s="13" t="s">
        <v>31</v>
      </c>
      <c r="AX158" s="13" t="s">
        <v>83</v>
      </c>
      <c r="AY158" s="217" t="s">
        <v>126</v>
      </c>
    </row>
    <row r="159" spans="1:65" s="14" customFormat="1" ht="11.25">
      <c r="B159" s="218"/>
      <c r="C159" s="219"/>
      <c r="D159" s="191" t="s">
        <v>136</v>
      </c>
      <c r="E159" s="220" t="s">
        <v>1</v>
      </c>
      <c r="F159" s="221" t="s">
        <v>139</v>
      </c>
      <c r="G159" s="219"/>
      <c r="H159" s="220" t="s">
        <v>1</v>
      </c>
      <c r="I159" s="219"/>
      <c r="J159" s="219"/>
      <c r="K159" s="219"/>
      <c r="L159" s="223"/>
      <c r="M159" s="224"/>
      <c r="N159" s="225"/>
      <c r="O159" s="225"/>
      <c r="P159" s="225"/>
      <c r="Q159" s="225"/>
      <c r="R159" s="225"/>
      <c r="S159" s="225"/>
      <c r="T159" s="226"/>
      <c r="AT159" s="227" t="s">
        <v>136</v>
      </c>
      <c r="AU159" s="227" t="s">
        <v>83</v>
      </c>
      <c r="AV159" s="14" t="s">
        <v>83</v>
      </c>
      <c r="AW159" s="14" t="s">
        <v>31</v>
      </c>
      <c r="AX159" s="14" t="s">
        <v>75</v>
      </c>
      <c r="AY159" s="227" t="s">
        <v>126</v>
      </c>
    </row>
    <row r="160" spans="1:65" s="2" customFormat="1" ht="24.2" customHeight="1">
      <c r="A160" s="33"/>
      <c r="B160" s="34"/>
      <c r="C160" s="177" t="s">
        <v>157</v>
      </c>
      <c r="D160" s="177" t="s">
        <v>127</v>
      </c>
      <c r="E160" s="178" t="s">
        <v>843</v>
      </c>
      <c r="F160" s="179" t="s">
        <v>844</v>
      </c>
      <c r="G160" s="180" t="s">
        <v>142</v>
      </c>
      <c r="H160" s="181">
        <v>14</v>
      </c>
      <c r="I160" s="291"/>
      <c r="J160" s="183">
        <f>ROUND(I160*H160,2)</f>
        <v>0</v>
      </c>
      <c r="K160" s="179" t="s">
        <v>131</v>
      </c>
      <c r="L160" s="184"/>
      <c r="M160" s="185" t="s">
        <v>1</v>
      </c>
      <c r="N160" s="186" t="s">
        <v>40</v>
      </c>
      <c r="O160" s="70"/>
      <c r="P160" s="187">
        <f>O160*H160</f>
        <v>0</v>
      </c>
      <c r="Q160" s="187">
        <v>0.10818999999999999</v>
      </c>
      <c r="R160" s="187">
        <f>Q160*H160</f>
        <v>1.5146599999999999</v>
      </c>
      <c r="S160" s="187">
        <v>0</v>
      </c>
      <c r="T160" s="188">
        <f>S160*H160</f>
        <v>0</v>
      </c>
      <c r="U160" s="33"/>
      <c r="V160" s="33"/>
      <c r="W160" s="33"/>
      <c r="X160" s="33"/>
      <c r="Y160" s="33"/>
      <c r="Z160" s="33"/>
      <c r="AA160" s="33"/>
      <c r="AB160" s="33"/>
      <c r="AC160" s="33"/>
      <c r="AD160" s="33"/>
      <c r="AE160" s="33"/>
      <c r="AR160" s="189" t="s">
        <v>132</v>
      </c>
      <c r="AT160" s="189" t="s">
        <v>127</v>
      </c>
      <c r="AU160" s="189" t="s">
        <v>83</v>
      </c>
      <c r="AY160" s="16" t="s">
        <v>126</v>
      </c>
      <c r="BE160" s="190">
        <f>IF(N160="základní",J160,0)</f>
        <v>0</v>
      </c>
      <c r="BF160" s="190">
        <f>IF(N160="snížená",J160,0)</f>
        <v>0</v>
      </c>
      <c r="BG160" s="190">
        <f>IF(N160="zákl. přenesená",J160,0)</f>
        <v>0</v>
      </c>
      <c r="BH160" s="190">
        <f>IF(N160="sníž. přenesená",J160,0)</f>
        <v>0</v>
      </c>
      <c r="BI160" s="190">
        <f>IF(N160="nulová",J160,0)</f>
        <v>0</v>
      </c>
      <c r="BJ160" s="16" t="s">
        <v>83</v>
      </c>
      <c r="BK160" s="190">
        <f>ROUND(I160*H160,2)</f>
        <v>0</v>
      </c>
      <c r="BL160" s="16" t="s">
        <v>133</v>
      </c>
      <c r="BM160" s="189" t="s">
        <v>845</v>
      </c>
    </row>
    <row r="161" spans="1:65" s="2" customFormat="1" ht="11.25">
      <c r="A161" s="33"/>
      <c r="B161" s="34"/>
      <c r="C161" s="35"/>
      <c r="D161" s="191" t="s">
        <v>135</v>
      </c>
      <c r="E161" s="35"/>
      <c r="F161" s="192" t="s">
        <v>844</v>
      </c>
      <c r="G161" s="35"/>
      <c r="H161" s="35"/>
      <c r="I161" s="35"/>
      <c r="J161" s="35"/>
      <c r="K161" s="35"/>
      <c r="L161" s="38"/>
      <c r="M161" s="194"/>
      <c r="N161" s="195"/>
      <c r="O161" s="70"/>
      <c r="P161" s="70"/>
      <c r="Q161" s="70"/>
      <c r="R161" s="70"/>
      <c r="S161" s="70"/>
      <c r="T161" s="71"/>
      <c r="U161" s="33"/>
      <c r="V161" s="33"/>
      <c r="W161" s="33"/>
      <c r="X161" s="33"/>
      <c r="Y161" s="33"/>
      <c r="Z161" s="33"/>
      <c r="AA161" s="33"/>
      <c r="AB161" s="33"/>
      <c r="AC161" s="33"/>
      <c r="AD161" s="33"/>
      <c r="AE161" s="33"/>
      <c r="AT161" s="16" t="s">
        <v>135</v>
      </c>
      <c r="AU161" s="16" t="s">
        <v>83</v>
      </c>
    </row>
    <row r="162" spans="1:65" s="14" customFormat="1" ht="11.25">
      <c r="B162" s="218"/>
      <c r="C162" s="219"/>
      <c r="D162" s="191" t="s">
        <v>136</v>
      </c>
      <c r="E162" s="220" t="s">
        <v>1</v>
      </c>
      <c r="F162" s="221" t="s">
        <v>846</v>
      </c>
      <c r="G162" s="219"/>
      <c r="H162" s="220" t="s">
        <v>1</v>
      </c>
      <c r="I162" s="219"/>
      <c r="J162" s="219"/>
      <c r="K162" s="219"/>
      <c r="L162" s="223"/>
      <c r="M162" s="224"/>
      <c r="N162" s="225"/>
      <c r="O162" s="225"/>
      <c r="P162" s="225"/>
      <c r="Q162" s="225"/>
      <c r="R162" s="225"/>
      <c r="S162" s="225"/>
      <c r="T162" s="226"/>
      <c r="AT162" s="227" t="s">
        <v>136</v>
      </c>
      <c r="AU162" s="227" t="s">
        <v>83</v>
      </c>
      <c r="AV162" s="14" t="s">
        <v>83</v>
      </c>
      <c r="AW162" s="14" t="s">
        <v>31</v>
      </c>
      <c r="AX162" s="14" t="s">
        <v>75</v>
      </c>
      <c r="AY162" s="227" t="s">
        <v>126</v>
      </c>
    </row>
    <row r="163" spans="1:65" s="12" customFormat="1" ht="11.25">
      <c r="B163" s="196"/>
      <c r="C163" s="197"/>
      <c r="D163" s="191" t="s">
        <v>136</v>
      </c>
      <c r="E163" s="198" t="s">
        <v>1</v>
      </c>
      <c r="F163" s="199" t="s">
        <v>699</v>
      </c>
      <c r="G163" s="197"/>
      <c r="H163" s="200">
        <v>8</v>
      </c>
      <c r="I163" s="197"/>
      <c r="J163" s="197"/>
      <c r="K163" s="197"/>
      <c r="L163" s="202"/>
      <c r="M163" s="203"/>
      <c r="N163" s="204"/>
      <c r="O163" s="204"/>
      <c r="P163" s="204"/>
      <c r="Q163" s="204"/>
      <c r="R163" s="204"/>
      <c r="S163" s="204"/>
      <c r="T163" s="205"/>
      <c r="AT163" s="206" t="s">
        <v>136</v>
      </c>
      <c r="AU163" s="206" t="s">
        <v>83</v>
      </c>
      <c r="AV163" s="12" t="s">
        <v>85</v>
      </c>
      <c r="AW163" s="12" t="s">
        <v>31</v>
      </c>
      <c r="AX163" s="12" t="s">
        <v>75</v>
      </c>
      <c r="AY163" s="206" t="s">
        <v>126</v>
      </c>
    </row>
    <row r="164" spans="1:65" s="14" customFormat="1" ht="11.25">
      <c r="B164" s="218"/>
      <c r="C164" s="219"/>
      <c r="D164" s="191" t="s">
        <v>136</v>
      </c>
      <c r="E164" s="220" t="s">
        <v>1</v>
      </c>
      <c r="F164" s="221" t="s">
        <v>847</v>
      </c>
      <c r="G164" s="219"/>
      <c r="H164" s="220" t="s">
        <v>1</v>
      </c>
      <c r="I164" s="219"/>
      <c r="J164" s="219"/>
      <c r="K164" s="219"/>
      <c r="L164" s="223"/>
      <c r="M164" s="224"/>
      <c r="N164" s="225"/>
      <c r="O164" s="225"/>
      <c r="P164" s="225"/>
      <c r="Q164" s="225"/>
      <c r="R164" s="225"/>
      <c r="S164" s="225"/>
      <c r="T164" s="226"/>
      <c r="AT164" s="227" t="s">
        <v>136</v>
      </c>
      <c r="AU164" s="227" t="s">
        <v>83</v>
      </c>
      <c r="AV164" s="14" t="s">
        <v>83</v>
      </c>
      <c r="AW164" s="14" t="s">
        <v>31</v>
      </c>
      <c r="AX164" s="14" t="s">
        <v>75</v>
      </c>
      <c r="AY164" s="227" t="s">
        <v>126</v>
      </c>
    </row>
    <row r="165" spans="1:65" s="12" customFormat="1" ht="11.25">
      <c r="B165" s="196"/>
      <c r="C165" s="197"/>
      <c r="D165" s="191" t="s">
        <v>136</v>
      </c>
      <c r="E165" s="198" t="s">
        <v>1</v>
      </c>
      <c r="F165" s="199" t="s">
        <v>125</v>
      </c>
      <c r="G165" s="197"/>
      <c r="H165" s="200">
        <v>3</v>
      </c>
      <c r="I165" s="197"/>
      <c r="J165" s="197"/>
      <c r="K165" s="197"/>
      <c r="L165" s="202"/>
      <c r="M165" s="203"/>
      <c r="N165" s="204"/>
      <c r="O165" s="204"/>
      <c r="P165" s="204"/>
      <c r="Q165" s="204"/>
      <c r="R165" s="204"/>
      <c r="S165" s="204"/>
      <c r="T165" s="205"/>
      <c r="AT165" s="206" t="s">
        <v>136</v>
      </c>
      <c r="AU165" s="206" t="s">
        <v>83</v>
      </c>
      <c r="AV165" s="12" t="s">
        <v>85</v>
      </c>
      <c r="AW165" s="12" t="s">
        <v>31</v>
      </c>
      <c r="AX165" s="12" t="s">
        <v>75</v>
      </c>
      <c r="AY165" s="206" t="s">
        <v>126</v>
      </c>
    </row>
    <row r="166" spans="1:65" s="14" customFormat="1" ht="11.25">
      <c r="B166" s="218"/>
      <c r="C166" s="219"/>
      <c r="D166" s="191" t="s">
        <v>136</v>
      </c>
      <c r="E166" s="220" t="s">
        <v>1</v>
      </c>
      <c r="F166" s="221" t="s">
        <v>830</v>
      </c>
      <c r="G166" s="219"/>
      <c r="H166" s="220" t="s">
        <v>1</v>
      </c>
      <c r="I166" s="219"/>
      <c r="J166" s="219"/>
      <c r="K166" s="219"/>
      <c r="L166" s="223"/>
      <c r="M166" s="224"/>
      <c r="N166" s="225"/>
      <c r="O166" s="225"/>
      <c r="P166" s="225"/>
      <c r="Q166" s="225"/>
      <c r="R166" s="225"/>
      <c r="S166" s="225"/>
      <c r="T166" s="226"/>
      <c r="AT166" s="227" t="s">
        <v>136</v>
      </c>
      <c r="AU166" s="227" t="s">
        <v>83</v>
      </c>
      <c r="AV166" s="14" t="s">
        <v>83</v>
      </c>
      <c r="AW166" s="14" t="s">
        <v>31</v>
      </c>
      <c r="AX166" s="14" t="s">
        <v>75</v>
      </c>
      <c r="AY166" s="227" t="s">
        <v>126</v>
      </c>
    </row>
    <row r="167" spans="1:65" s="12" customFormat="1" ht="11.25">
      <c r="B167" s="196"/>
      <c r="C167" s="197"/>
      <c r="D167" s="191" t="s">
        <v>136</v>
      </c>
      <c r="E167" s="198" t="s">
        <v>1</v>
      </c>
      <c r="F167" s="199" t="s">
        <v>125</v>
      </c>
      <c r="G167" s="197"/>
      <c r="H167" s="200">
        <v>3</v>
      </c>
      <c r="I167" s="197"/>
      <c r="J167" s="197"/>
      <c r="K167" s="197"/>
      <c r="L167" s="202"/>
      <c r="M167" s="203"/>
      <c r="N167" s="204"/>
      <c r="O167" s="204"/>
      <c r="P167" s="204"/>
      <c r="Q167" s="204"/>
      <c r="R167" s="204"/>
      <c r="S167" s="204"/>
      <c r="T167" s="205"/>
      <c r="AT167" s="206" t="s">
        <v>136</v>
      </c>
      <c r="AU167" s="206" t="s">
        <v>83</v>
      </c>
      <c r="AV167" s="12" t="s">
        <v>85</v>
      </c>
      <c r="AW167" s="12" t="s">
        <v>31</v>
      </c>
      <c r="AX167" s="12" t="s">
        <v>75</v>
      </c>
      <c r="AY167" s="206" t="s">
        <v>126</v>
      </c>
    </row>
    <row r="168" spans="1:65" s="13" customFormat="1" ht="11.25">
      <c r="B168" s="207"/>
      <c r="C168" s="208"/>
      <c r="D168" s="191" t="s">
        <v>136</v>
      </c>
      <c r="E168" s="209" t="s">
        <v>1</v>
      </c>
      <c r="F168" s="210" t="s">
        <v>138</v>
      </c>
      <c r="G168" s="208"/>
      <c r="H168" s="211">
        <v>14</v>
      </c>
      <c r="I168" s="208"/>
      <c r="J168" s="208"/>
      <c r="K168" s="208"/>
      <c r="L168" s="213"/>
      <c r="M168" s="214"/>
      <c r="N168" s="215"/>
      <c r="O168" s="215"/>
      <c r="P168" s="215"/>
      <c r="Q168" s="215"/>
      <c r="R168" s="215"/>
      <c r="S168" s="215"/>
      <c r="T168" s="216"/>
      <c r="AT168" s="217" t="s">
        <v>136</v>
      </c>
      <c r="AU168" s="217" t="s">
        <v>83</v>
      </c>
      <c r="AV168" s="13" t="s">
        <v>133</v>
      </c>
      <c r="AW168" s="13" t="s">
        <v>31</v>
      </c>
      <c r="AX168" s="13" t="s">
        <v>83</v>
      </c>
      <c r="AY168" s="217" t="s">
        <v>126</v>
      </c>
    </row>
    <row r="169" spans="1:65" s="14" customFormat="1" ht="11.25">
      <c r="B169" s="218"/>
      <c r="C169" s="219"/>
      <c r="D169" s="191" t="s">
        <v>136</v>
      </c>
      <c r="E169" s="220" t="s">
        <v>1</v>
      </c>
      <c r="F169" s="221" t="s">
        <v>139</v>
      </c>
      <c r="G169" s="219"/>
      <c r="H169" s="220" t="s">
        <v>1</v>
      </c>
      <c r="I169" s="219"/>
      <c r="J169" s="219"/>
      <c r="K169" s="219"/>
      <c r="L169" s="223"/>
      <c r="M169" s="224"/>
      <c r="N169" s="225"/>
      <c r="O169" s="225"/>
      <c r="P169" s="225"/>
      <c r="Q169" s="225"/>
      <c r="R169" s="225"/>
      <c r="S169" s="225"/>
      <c r="T169" s="226"/>
      <c r="AT169" s="227" t="s">
        <v>136</v>
      </c>
      <c r="AU169" s="227" t="s">
        <v>83</v>
      </c>
      <c r="AV169" s="14" t="s">
        <v>83</v>
      </c>
      <c r="AW169" s="14" t="s">
        <v>31</v>
      </c>
      <c r="AX169" s="14" t="s">
        <v>75</v>
      </c>
      <c r="AY169" s="227" t="s">
        <v>126</v>
      </c>
    </row>
    <row r="170" spans="1:65" s="2" customFormat="1" ht="24.2" customHeight="1">
      <c r="A170" s="33"/>
      <c r="B170" s="34"/>
      <c r="C170" s="177" t="s">
        <v>162</v>
      </c>
      <c r="D170" s="177" t="s">
        <v>127</v>
      </c>
      <c r="E170" s="178" t="s">
        <v>848</v>
      </c>
      <c r="F170" s="179" t="s">
        <v>849</v>
      </c>
      <c r="G170" s="180" t="s">
        <v>142</v>
      </c>
      <c r="H170" s="181">
        <v>10</v>
      </c>
      <c r="I170" s="291"/>
      <c r="J170" s="183">
        <f>ROUND(I170*H170,2)</f>
        <v>0</v>
      </c>
      <c r="K170" s="179" t="s">
        <v>131</v>
      </c>
      <c r="L170" s="184"/>
      <c r="M170" s="185" t="s">
        <v>1</v>
      </c>
      <c r="N170" s="186" t="s">
        <v>40</v>
      </c>
      <c r="O170" s="70"/>
      <c r="P170" s="187">
        <f>O170*H170</f>
        <v>0</v>
      </c>
      <c r="Q170" s="187">
        <v>0.11192000000000001</v>
      </c>
      <c r="R170" s="187">
        <f>Q170*H170</f>
        <v>1.1192</v>
      </c>
      <c r="S170" s="187">
        <v>0</v>
      </c>
      <c r="T170" s="188">
        <f>S170*H170</f>
        <v>0</v>
      </c>
      <c r="U170" s="33"/>
      <c r="V170" s="33"/>
      <c r="W170" s="33"/>
      <c r="X170" s="33"/>
      <c r="Y170" s="33"/>
      <c r="Z170" s="33"/>
      <c r="AA170" s="33"/>
      <c r="AB170" s="33"/>
      <c r="AC170" s="33"/>
      <c r="AD170" s="33"/>
      <c r="AE170" s="33"/>
      <c r="AR170" s="189" t="s">
        <v>132</v>
      </c>
      <c r="AT170" s="189" t="s">
        <v>127</v>
      </c>
      <c r="AU170" s="189" t="s">
        <v>83</v>
      </c>
      <c r="AY170" s="16" t="s">
        <v>126</v>
      </c>
      <c r="BE170" s="190">
        <f>IF(N170="základní",J170,0)</f>
        <v>0</v>
      </c>
      <c r="BF170" s="190">
        <f>IF(N170="snížená",J170,0)</f>
        <v>0</v>
      </c>
      <c r="BG170" s="190">
        <f>IF(N170="zákl. přenesená",J170,0)</f>
        <v>0</v>
      </c>
      <c r="BH170" s="190">
        <f>IF(N170="sníž. přenesená",J170,0)</f>
        <v>0</v>
      </c>
      <c r="BI170" s="190">
        <f>IF(N170="nulová",J170,0)</f>
        <v>0</v>
      </c>
      <c r="BJ170" s="16" t="s">
        <v>83</v>
      </c>
      <c r="BK170" s="190">
        <f>ROUND(I170*H170,2)</f>
        <v>0</v>
      </c>
      <c r="BL170" s="16" t="s">
        <v>133</v>
      </c>
      <c r="BM170" s="189" t="s">
        <v>850</v>
      </c>
    </row>
    <row r="171" spans="1:65" s="2" customFormat="1" ht="11.25">
      <c r="A171" s="33"/>
      <c r="B171" s="34"/>
      <c r="C171" s="35"/>
      <c r="D171" s="191" t="s">
        <v>135</v>
      </c>
      <c r="E171" s="35"/>
      <c r="F171" s="192" t="s">
        <v>849</v>
      </c>
      <c r="G171" s="35"/>
      <c r="H171" s="35"/>
      <c r="I171" s="35"/>
      <c r="J171" s="35"/>
      <c r="K171" s="35"/>
      <c r="L171" s="38"/>
      <c r="M171" s="194"/>
      <c r="N171" s="195"/>
      <c r="O171" s="70"/>
      <c r="P171" s="70"/>
      <c r="Q171" s="70"/>
      <c r="R171" s="70"/>
      <c r="S171" s="70"/>
      <c r="T171" s="71"/>
      <c r="U171" s="33"/>
      <c r="V171" s="33"/>
      <c r="W171" s="33"/>
      <c r="X171" s="33"/>
      <c r="Y171" s="33"/>
      <c r="Z171" s="33"/>
      <c r="AA171" s="33"/>
      <c r="AB171" s="33"/>
      <c r="AC171" s="33"/>
      <c r="AD171" s="33"/>
      <c r="AE171" s="33"/>
      <c r="AT171" s="16" t="s">
        <v>135</v>
      </c>
      <c r="AU171" s="16" t="s">
        <v>83</v>
      </c>
    </row>
    <row r="172" spans="1:65" s="14" customFormat="1" ht="11.25">
      <c r="B172" s="218"/>
      <c r="C172" s="219"/>
      <c r="D172" s="191" t="s">
        <v>136</v>
      </c>
      <c r="E172" s="220" t="s">
        <v>1</v>
      </c>
      <c r="F172" s="221" t="s">
        <v>851</v>
      </c>
      <c r="G172" s="219"/>
      <c r="H172" s="220" t="s">
        <v>1</v>
      </c>
      <c r="I172" s="219"/>
      <c r="J172" s="219"/>
      <c r="K172" s="219"/>
      <c r="L172" s="223"/>
      <c r="M172" s="224"/>
      <c r="N172" s="225"/>
      <c r="O172" s="225"/>
      <c r="P172" s="225"/>
      <c r="Q172" s="225"/>
      <c r="R172" s="225"/>
      <c r="S172" s="225"/>
      <c r="T172" s="226"/>
      <c r="AT172" s="227" t="s">
        <v>136</v>
      </c>
      <c r="AU172" s="227" t="s">
        <v>83</v>
      </c>
      <c r="AV172" s="14" t="s">
        <v>83</v>
      </c>
      <c r="AW172" s="14" t="s">
        <v>31</v>
      </c>
      <c r="AX172" s="14" t="s">
        <v>75</v>
      </c>
      <c r="AY172" s="227" t="s">
        <v>126</v>
      </c>
    </row>
    <row r="173" spans="1:65" s="12" customFormat="1" ht="11.25">
      <c r="B173" s="196"/>
      <c r="C173" s="197"/>
      <c r="D173" s="191" t="s">
        <v>136</v>
      </c>
      <c r="E173" s="198" t="s">
        <v>1</v>
      </c>
      <c r="F173" s="199" t="s">
        <v>354</v>
      </c>
      <c r="G173" s="197"/>
      <c r="H173" s="200">
        <v>6</v>
      </c>
      <c r="I173" s="197"/>
      <c r="J173" s="197"/>
      <c r="K173" s="197"/>
      <c r="L173" s="202"/>
      <c r="M173" s="203"/>
      <c r="N173" s="204"/>
      <c r="O173" s="204"/>
      <c r="P173" s="204"/>
      <c r="Q173" s="204"/>
      <c r="R173" s="204"/>
      <c r="S173" s="204"/>
      <c r="T173" s="205"/>
      <c r="AT173" s="206" t="s">
        <v>136</v>
      </c>
      <c r="AU173" s="206" t="s">
        <v>83</v>
      </c>
      <c r="AV173" s="12" t="s">
        <v>85</v>
      </c>
      <c r="AW173" s="12" t="s">
        <v>31</v>
      </c>
      <c r="AX173" s="12" t="s">
        <v>75</v>
      </c>
      <c r="AY173" s="206" t="s">
        <v>126</v>
      </c>
    </row>
    <row r="174" spans="1:65" s="14" customFormat="1" ht="11.25">
      <c r="B174" s="218"/>
      <c r="C174" s="219"/>
      <c r="D174" s="191" t="s">
        <v>136</v>
      </c>
      <c r="E174" s="220" t="s">
        <v>1</v>
      </c>
      <c r="F174" s="221" t="s">
        <v>852</v>
      </c>
      <c r="G174" s="219"/>
      <c r="H174" s="220" t="s">
        <v>1</v>
      </c>
      <c r="I174" s="219"/>
      <c r="J174" s="219"/>
      <c r="K174" s="219"/>
      <c r="L174" s="223"/>
      <c r="M174" s="224"/>
      <c r="N174" s="225"/>
      <c r="O174" s="225"/>
      <c r="P174" s="225"/>
      <c r="Q174" s="225"/>
      <c r="R174" s="225"/>
      <c r="S174" s="225"/>
      <c r="T174" s="226"/>
      <c r="AT174" s="227" t="s">
        <v>136</v>
      </c>
      <c r="AU174" s="227" t="s">
        <v>83</v>
      </c>
      <c r="AV174" s="14" t="s">
        <v>83</v>
      </c>
      <c r="AW174" s="14" t="s">
        <v>31</v>
      </c>
      <c r="AX174" s="14" t="s">
        <v>75</v>
      </c>
      <c r="AY174" s="227" t="s">
        <v>126</v>
      </c>
    </row>
    <row r="175" spans="1:65" s="12" customFormat="1" ht="11.25">
      <c r="B175" s="196"/>
      <c r="C175" s="197"/>
      <c r="D175" s="191" t="s">
        <v>136</v>
      </c>
      <c r="E175" s="198" t="s">
        <v>1</v>
      </c>
      <c r="F175" s="199" t="s">
        <v>85</v>
      </c>
      <c r="G175" s="197"/>
      <c r="H175" s="200">
        <v>2</v>
      </c>
      <c r="I175" s="197"/>
      <c r="J175" s="197"/>
      <c r="K175" s="197"/>
      <c r="L175" s="202"/>
      <c r="M175" s="203"/>
      <c r="N175" s="204"/>
      <c r="O175" s="204"/>
      <c r="P175" s="204"/>
      <c r="Q175" s="204"/>
      <c r="R175" s="204"/>
      <c r="S175" s="204"/>
      <c r="T175" s="205"/>
      <c r="AT175" s="206" t="s">
        <v>136</v>
      </c>
      <c r="AU175" s="206" t="s">
        <v>83</v>
      </c>
      <c r="AV175" s="12" t="s">
        <v>85</v>
      </c>
      <c r="AW175" s="12" t="s">
        <v>31</v>
      </c>
      <c r="AX175" s="12" t="s">
        <v>75</v>
      </c>
      <c r="AY175" s="206" t="s">
        <v>126</v>
      </c>
    </row>
    <row r="176" spans="1:65" s="14" customFormat="1" ht="11.25">
      <c r="B176" s="218"/>
      <c r="C176" s="219"/>
      <c r="D176" s="191" t="s">
        <v>136</v>
      </c>
      <c r="E176" s="220" t="s">
        <v>1</v>
      </c>
      <c r="F176" s="221" t="s">
        <v>830</v>
      </c>
      <c r="G176" s="219"/>
      <c r="H176" s="220" t="s">
        <v>1</v>
      </c>
      <c r="I176" s="219"/>
      <c r="J176" s="219"/>
      <c r="K176" s="219"/>
      <c r="L176" s="223"/>
      <c r="M176" s="224"/>
      <c r="N176" s="225"/>
      <c r="O176" s="225"/>
      <c r="P176" s="225"/>
      <c r="Q176" s="225"/>
      <c r="R176" s="225"/>
      <c r="S176" s="225"/>
      <c r="T176" s="226"/>
      <c r="AT176" s="227" t="s">
        <v>136</v>
      </c>
      <c r="AU176" s="227" t="s">
        <v>83</v>
      </c>
      <c r="AV176" s="14" t="s">
        <v>83</v>
      </c>
      <c r="AW176" s="14" t="s">
        <v>31</v>
      </c>
      <c r="AX176" s="14" t="s">
        <v>75</v>
      </c>
      <c r="AY176" s="227" t="s">
        <v>126</v>
      </c>
    </row>
    <row r="177" spans="1:65" s="12" customFormat="1" ht="11.25">
      <c r="B177" s="196"/>
      <c r="C177" s="197"/>
      <c r="D177" s="191" t="s">
        <v>136</v>
      </c>
      <c r="E177" s="198" t="s">
        <v>1</v>
      </c>
      <c r="F177" s="199" t="s">
        <v>85</v>
      </c>
      <c r="G177" s="197"/>
      <c r="H177" s="200">
        <v>2</v>
      </c>
      <c r="I177" s="197"/>
      <c r="J177" s="197"/>
      <c r="K177" s="197"/>
      <c r="L177" s="202"/>
      <c r="M177" s="203"/>
      <c r="N177" s="204"/>
      <c r="O177" s="204"/>
      <c r="P177" s="204"/>
      <c r="Q177" s="204"/>
      <c r="R177" s="204"/>
      <c r="S177" s="204"/>
      <c r="T177" s="205"/>
      <c r="AT177" s="206" t="s">
        <v>136</v>
      </c>
      <c r="AU177" s="206" t="s">
        <v>83</v>
      </c>
      <c r="AV177" s="12" t="s">
        <v>85</v>
      </c>
      <c r="AW177" s="12" t="s">
        <v>31</v>
      </c>
      <c r="AX177" s="12" t="s">
        <v>75</v>
      </c>
      <c r="AY177" s="206" t="s">
        <v>126</v>
      </c>
    </row>
    <row r="178" spans="1:65" s="13" customFormat="1" ht="11.25">
      <c r="B178" s="207"/>
      <c r="C178" s="208"/>
      <c r="D178" s="191" t="s">
        <v>136</v>
      </c>
      <c r="E178" s="209" t="s">
        <v>1</v>
      </c>
      <c r="F178" s="210" t="s">
        <v>138</v>
      </c>
      <c r="G178" s="208"/>
      <c r="H178" s="211">
        <v>10</v>
      </c>
      <c r="I178" s="208"/>
      <c r="J178" s="208"/>
      <c r="K178" s="208"/>
      <c r="L178" s="213"/>
      <c r="M178" s="214"/>
      <c r="N178" s="215"/>
      <c r="O178" s="215"/>
      <c r="P178" s="215"/>
      <c r="Q178" s="215"/>
      <c r="R178" s="215"/>
      <c r="S178" s="215"/>
      <c r="T178" s="216"/>
      <c r="AT178" s="217" t="s">
        <v>136</v>
      </c>
      <c r="AU178" s="217" t="s">
        <v>83</v>
      </c>
      <c r="AV178" s="13" t="s">
        <v>133</v>
      </c>
      <c r="AW178" s="13" t="s">
        <v>31</v>
      </c>
      <c r="AX178" s="13" t="s">
        <v>83</v>
      </c>
      <c r="AY178" s="217" t="s">
        <v>126</v>
      </c>
    </row>
    <row r="179" spans="1:65" s="14" customFormat="1" ht="11.25">
      <c r="B179" s="218"/>
      <c r="C179" s="219"/>
      <c r="D179" s="191" t="s">
        <v>136</v>
      </c>
      <c r="E179" s="220" t="s">
        <v>1</v>
      </c>
      <c r="F179" s="221" t="s">
        <v>139</v>
      </c>
      <c r="G179" s="219"/>
      <c r="H179" s="220" t="s">
        <v>1</v>
      </c>
      <c r="I179" s="219"/>
      <c r="J179" s="219"/>
      <c r="K179" s="219"/>
      <c r="L179" s="223"/>
      <c r="M179" s="224"/>
      <c r="N179" s="225"/>
      <c r="O179" s="225"/>
      <c r="P179" s="225"/>
      <c r="Q179" s="225"/>
      <c r="R179" s="225"/>
      <c r="S179" s="225"/>
      <c r="T179" s="226"/>
      <c r="AT179" s="227" t="s">
        <v>136</v>
      </c>
      <c r="AU179" s="227" t="s">
        <v>83</v>
      </c>
      <c r="AV179" s="14" t="s">
        <v>83</v>
      </c>
      <c r="AW179" s="14" t="s">
        <v>31</v>
      </c>
      <c r="AX179" s="14" t="s">
        <v>75</v>
      </c>
      <c r="AY179" s="227" t="s">
        <v>126</v>
      </c>
    </row>
    <row r="180" spans="1:65" s="2" customFormat="1" ht="24.2" customHeight="1">
      <c r="A180" s="33"/>
      <c r="B180" s="34"/>
      <c r="C180" s="177" t="s">
        <v>168</v>
      </c>
      <c r="D180" s="177" t="s">
        <v>127</v>
      </c>
      <c r="E180" s="178" t="s">
        <v>853</v>
      </c>
      <c r="F180" s="179" t="s">
        <v>854</v>
      </c>
      <c r="G180" s="180" t="s">
        <v>142</v>
      </c>
      <c r="H180" s="181">
        <v>10</v>
      </c>
      <c r="I180" s="291"/>
      <c r="J180" s="183">
        <f>ROUND(I180*H180,2)</f>
        <v>0</v>
      </c>
      <c r="K180" s="179" t="s">
        <v>131</v>
      </c>
      <c r="L180" s="184"/>
      <c r="M180" s="185" t="s">
        <v>1</v>
      </c>
      <c r="N180" s="186" t="s">
        <v>40</v>
      </c>
      <c r="O180" s="70"/>
      <c r="P180" s="187">
        <f>O180*H180</f>
        <v>0</v>
      </c>
      <c r="Q180" s="187">
        <v>0.11565</v>
      </c>
      <c r="R180" s="187">
        <f>Q180*H180</f>
        <v>1.1565000000000001</v>
      </c>
      <c r="S180" s="187">
        <v>0</v>
      </c>
      <c r="T180" s="188">
        <f>S180*H180</f>
        <v>0</v>
      </c>
      <c r="U180" s="33"/>
      <c r="V180" s="33"/>
      <c r="W180" s="33"/>
      <c r="X180" s="33"/>
      <c r="Y180" s="33"/>
      <c r="Z180" s="33"/>
      <c r="AA180" s="33"/>
      <c r="AB180" s="33"/>
      <c r="AC180" s="33"/>
      <c r="AD180" s="33"/>
      <c r="AE180" s="33"/>
      <c r="AR180" s="189" t="s">
        <v>132</v>
      </c>
      <c r="AT180" s="189" t="s">
        <v>127</v>
      </c>
      <c r="AU180" s="189" t="s">
        <v>83</v>
      </c>
      <c r="AY180" s="16" t="s">
        <v>126</v>
      </c>
      <c r="BE180" s="190">
        <f>IF(N180="základní",J180,0)</f>
        <v>0</v>
      </c>
      <c r="BF180" s="190">
        <f>IF(N180="snížená",J180,0)</f>
        <v>0</v>
      </c>
      <c r="BG180" s="190">
        <f>IF(N180="zákl. přenesená",J180,0)</f>
        <v>0</v>
      </c>
      <c r="BH180" s="190">
        <f>IF(N180="sníž. přenesená",J180,0)</f>
        <v>0</v>
      </c>
      <c r="BI180" s="190">
        <f>IF(N180="nulová",J180,0)</f>
        <v>0</v>
      </c>
      <c r="BJ180" s="16" t="s">
        <v>83</v>
      </c>
      <c r="BK180" s="190">
        <f>ROUND(I180*H180,2)</f>
        <v>0</v>
      </c>
      <c r="BL180" s="16" t="s">
        <v>133</v>
      </c>
      <c r="BM180" s="189" t="s">
        <v>855</v>
      </c>
    </row>
    <row r="181" spans="1:65" s="2" customFormat="1" ht="11.25">
      <c r="A181" s="33"/>
      <c r="B181" s="34"/>
      <c r="C181" s="35"/>
      <c r="D181" s="191" t="s">
        <v>135</v>
      </c>
      <c r="E181" s="35"/>
      <c r="F181" s="192" t="s">
        <v>854</v>
      </c>
      <c r="G181" s="35"/>
      <c r="H181" s="35"/>
      <c r="I181" s="35"/>
      <c r="J181" s="35"/>
      <c r="K181" s="35"/>
      <c r="L181" s="38"/>
      <c r="M181" s="194"/>
      <c r="N181" s="195"/>
      <c r="O181" s="70"/>
      <c r="P181" s="70"/>
      <c r="Q181" s="70"/>
      <c r="R181" s="70"/>
      <c r="S181" s="70"/>
      <c r="T181" s="71"/>
      <c r="U181" s="33"/>
      <c r="V181" s="33"/>
      <c r="W181" s="33"/>
      <c r="X181" s="33"/>
      <c r="Y181" s="33"/>
      <c r="Z181" s="33"/>
      <c r="AA181" s="33"/>
      <c r="AB181" s="33"/>
      <c r="AC181" s="33"/>
      <c r="AD181" s="33"/>
      <c r="AE181" s="33"/>
      <c r="AT181" s="16" t="s">
        <v>135</v>
      </c>
      <c r="AU181" s="16" t="s">
        <v>83</v>
      </c>
    </row>
    <row r="182" spans="1:65" s="14" customFormat="1" ht="11.25">
      <c r="B182" s="218"/>
      <c r="C182" s="219"/>
      <c r="D182" s="191" t="s">
        <v>136</v>
      </c>
      <c r="E182" s="220" t="s">
        <v>1</v>
      </c>
      <c r="F182" s="221" t="s">
        <v>856</v>
      </c>
      <c r="G182" s="219"/>
      <c r="H182" s="220" t="s">
        <v>1</v>
      </c>
      <c r="I182" s="219"/>
      <c r="J182" s="219"/>
      <c r="K182" s="219"/>
      <c r="L182" s="223"/>
      <c r="M182" s="224"/>
      <c r="N182" s="225"/>
      <c r="O182" s="225"/>
      <c r="P182" s="225"/>
      <c r="Q182" s="225"/>
      <c r="R182" s="225"/>
      <c r="S182" s="225"/>
      <c r="T182" s="226"/>
      <c r="AT182" s="227" t="s">
        <v>136</v>
      </c>
      <c r="AU182" s="227" t="s">
        <v>83</v>
      </c>
      <c r="AV182" s="14" t="s">
        <v>83</v>
      </c>
      <c r="AW182" s="14" t="s">
        <v>31</v>
      </c>
      <c r="AX182" s="14" t="s">
        <v>75</v>
      </c>
      <c r="AY182" s="227" t="s">
        <v>126</v>
      </c>
    </row>
    <row r="183" spans="1:65" s="12" customFormat="1" ht="11.25">
      <c r="B183" s="196"/>
      <c r="C183" s="197"/>
      <c r="D183" s="191" t="s">
        <v>136</v>
      </c>
      <c r="E183" s="198" t="s">
        <v>1</v>
      </c>
      <c r="F183" s="199" t="s">
        <v>354</v>
      </c>
      <c r="G183" s="197"/>
      <c r="H183" s="200">
        <v>6</v>
      </c>
      <c r="I183" s="197"/>
      <c r="J183" s="197"/>
      <c r="K183" s="197"/>
      <c r="L183" s="202"/>
      <c r="M183" s="203"/>
      <c r="N183" s="204"/>
      <c r="O183" s="204"/>
      <c r="P183" s="204"/>
      <c r="Q183" s="204"/>
      <c r="R183" s="204"/>
      <c r="S183" s="204"/>
      <c r="T183" s="205"/>
      <c r="AT183" s="206" t="s">
        <v>136</v>
      </c>
      <c r="AU183" s="206" t="s">
        <v>83</v>
      </c>
      <c r="AV183" s="12" t="s">
        <v>85</v>
      </c>
      <c r="AW183" s="12" t="s">
        <v>31</v>
      </c>
      <c r="AX183" s="12" t="s">
        <v>75</v>
      </c>
      <c r="AY183" s="206" t="s">
        <v>126</v>
      </c>
    </row>
    <row r="184" spans="1:65" s="14" customFormat="1" ht="11.25">
      <c r="B184" s="218"/>
      <c r="C184" s="219"/>
      <c r="D184" s="191" t="s">
        <v>136</v>
      </c>
      <c r="E184" s="220" t="s">
        <v>1</v>
      </c>
      <c r="F184" s="221" t="s">
        <v>857</v>
      </c>
      <c r="G184" s="219"/>
      <c r="H184" s="220" t="s">
        <v>1</v>
      </c>
      <c r="I184" s="219"/>
      <c r="J184" s="219"/>
      <c r="K184" s="219"/>
      <c r="L184" s="223"/>
      <c r="M184" s="224"/>
      <c r="N184" s="225"/>
      <c r="O184" s="225"/>
      <c r="P184" s="225"/>
      <c r="Q184" s="225"/>
      <c r="R184" s="225"/>
      <c r="S184" s="225"/>
      <c r="T184" s="226"/>
      <c r="AT184" s="227" t="s">
        <v>136</v>
      </c>
      <c r="AU184" s="227" t="s">
        <v>83</v>
      </c>
      <c r="AV184" s="14" t="s">
        <v>83</v>
      </c>
      <c r="AW184" s="14" t="s">
        <v>31</v>
      </c>
      <c r="AX184" s="14" t="s">
        <v>75</v>
      </c>
      <c r="AY184" s="227" t="s">
        <v>126</v>
      </c>
    </row>
    <row r="185" spans="1:65" s="12" customFormat="1" ht="11.25">
      <c r="B185" s="196"/>
      <c r="C185" s="197"/>
      <c r="D185" s="191" t="s">
        <v>136</v>
      </c>
      <c r="E185" s="198" t="s">
        <v>1</v>
      </c>
      <c r="F185" s="199" t="s">
        <v>85</v>
      </c>
      <c r="G185" s="197"/>
      <c r="H185" s="200">
        <v>2</v>
      </c>
      <c r="I185" s="197"/>
      <c r="J185" s="197"/>
      <c r="K185" s="197"/>
      <c r="L185" s="202"/>
      <c r="M185" s="203"/>
      <c r="N185" s="204"/>
      <c r="O185" s="204"/>
      <c r="P185" s="204"/>
      <c r="Q185" s="204"/>
      <c r="R185" s="204"/>
      <c r="S185" s="204"/>
      <c r="T185" s="205"/>
      <c r="AT185" s="206" t="s">
        <v>136</v>
      </c>
      <c r="AU185" s="206" t="s">
        <v>83</v>
      </c>
      <c r="AV185" s="12" t="s">
        <v>85</v>
      </c>
      <c r="AW185" s="12" t="s">
        <v>31</v>
      </c>
      <c r="AX185" s="12" t="s">
        <v>75</v>
      </c>
      <c r="AY185" s="206" t="s">
        <v>126</v>
      </c>
    </row>
    <row r="186" spans="1:65" s="14" customFormat="1" ht="11.25">
      <c r="B186" s="218"/>
      <c r="C186" s="219"/>
      <c r="D186" s="191" t="s">
        <v>136</v>
      </c>
      <c r="E186" s="220" t="s">
        <v>1</v>
      </c>
      <c r="F186" s="221" t="s">
        <v>830</v>
      </c>
      <c r="G186" s="219"/>
      <c r="H186" s="220" t="s">
        <v>1</v>
      </c>
      <c r="I186" s="219"/>
      <c r="J186" s="219"/>
      <c r="K186" s="219"/>
      <c r="L186" s="223"/>
      <c r="M186" s="224"/>
      <c r="N186" s="225"/>
      <c r="O186" s="225"/>
      <c r="P186" s="225"/>
      <c r="Q186" s="225"/>
      <c r="R186" s="225"/>
      <c r="S186" s="225"/>
      <c r="T186" s="226"/>
      <c r="AT186" s="227" t="s">
        <v>136</v>
      </c>
      <c r="AU186" s="227" t="s">
        <v>83</v>
      </c>
      <c r="AV186" s="14" t="s">
        <v>83</v>
      </c>
      <c r="AW186" s="14" t="s">
        <v>31</v>
      </c>
      <c r="AX186" s="14" t="s">
        <v>75</v>
      </c>
      <c r="AY186" s="227" t="s">
        <v>126</v>
      </c>
    </row>
    <row r="187" spans="1:65" s="12" customFormat="1" ht="11.25">
      <c r="B187" s="196"/>
      <c r="C187" s="197"/>
      <c r="D187" s="191" t="s">
        <v>136</v>
      </c>
      <c r="E187" s="198" t="s">
        <v>1</v>
      </c>
      <c r="F187" s="199" t="s">
        <v>85</v>
      </c>
      <c r="G187" s="197"/>
      <c r="H187" s="200">
        <v>2</v>
      </c>
      <c r="I187" s="197"/>
      <c r="J187" s="197"/>
      <c r="K187" s="197"/>
      <c r="L187" s="202"/>
      <c r="M187" s="203"/>
      <c r="N187" s="204"/>
      <c r="O187" s="204"/>
      <c r="P187" s="204"/>
      <c r="Q187" s="204"/>
      <c r="R187" s="204"/>
      <c r="S187" s="204"/>
      <c r="T187" s="205"/>
      <c r="AT187" s="206" t="s">
        <v>136</v>
      </c>
      <c r="AU187" s="206" t="s">
        <v>83</v>
      </c>
      <c r="AV187" s="12" t="s">
        <v>85</v>
      </c>
      <c r="AW187" s="12" t="s">
        <v>31</v>
      </c>
      <c r="AX187" s="12" t="s">
        <v>75</v>
      </c>
      <c r="AY187" s="206" t="s">
        <v>126</v>
      </c>
    </row>
    <row r="188" spans="1:65" s="13" customFormat="1" ht="11.25">
      <c r="B188" s="207"/>
      <c r="C188" s="208"/>
      <c r="D188" s="191" t="s">
        <v>136</v>
      </c>
      <c r="E188" s="209" t="s">
        <v>1</v>
      </c>
      <c r="F188" s="210" t="s">
        <v>138</v>
      </c>
      <c r="G188" s="208"/>
      <c r="H188" s="211">
        <v>10</v>
      </c>
      <c r="I188" s="208"/>
      <c r="J188" s="208"/>
      <c r="K188" s="208"/>
      <c r="L188" s="213"/>
      <c r="M188" s="214"/>
      <c r="N188" s="215"/>
      <c r="O188" s="215"/>
      <c r="P188" s="215"/>
      <c r="Q188" s="215"/>
      <c r="R188" s="215"/>
      <c r="S188" s="215"/>
      <c r="T188" s="216"/>
      <c r="AT188" s="217" t="s">
        <v>136</v>
      </c>
      <c r="AU188" s="217" t="s">
        <v>83</v>
      </c>
      <c r="AV188" s="13" t="s">
        <v>133</v>
      </c>
      <c r="AW188" s="13" t="s">
        <v>31</v>
      </c>
      <c r="AX188" s="13" t="s">
        <v>83</v>
      </c>
      <c r="AY188" s="217" t="s">
        <v>126</v>
      </c>
    </row>
    <row r="189" spans="1:65" s="14" customFormat="1" ht="11.25">
      <c r="B189" s="218"/>
      <c r="C189" s="219"/>
      <c r="D189" s="191" t="s">
        <v>136</v>
      </c>
      <c r="E189" s="220" t="s">
        <v>1</v>
      </c>
      <c r="F189" s="221" t="s">
        <v>139</v>
      </c>
      <c r="G189" s="219"/>
      <c r="H189" s="220" t="s">
        <v>1</v>
      </c>
      <c r="I189" s="219"/>
      <c r="J189" s="219"/>
      <c r="K189" s="219"/>
      <c r="L189" s="223"/>
      <c r="M189" s="224"/>
      <c r="N189" s="225"/>
      <c r="O189" s="225"/>
      <c r="P189" s="225"/>
      <c r="Q189" s="225"/>
      <c r="R189" s="225"/>
      <c r="S189" s="225"/>
      <c r="T189" s="226"/>
      <c r="AT189" s="227" t="s">
        <v>136</v>
      </c>
      <c r="AU189" s="227" t="s">
        <v>83</v>
      </c>
      <c r="AV189" s="14" t="s">
        <v>83</v>
      </c>
      <c r="AW189" s="14" t="s">
        <v>31</v>
      </c>
      <c r="AX189" s="14" t="s">
        <v>75</v>
      </c>
      <c r="AY189" s="227" t="s">
        <v>126</v>
      </c>
    </row>
    <row r="190" spans="1:65" s="2" customFormat="1" ht="24.2" customHeight="1">
      <c r="A190" s="33"/>
      <c r="B190" s="34"/>
      <c r="C190" s="177" t="s">
        <v>132</v>
      </c>
      <c r="D190" s="177" t="s">
        <v>127</v>
      </c>
      <c r="E190" s="178" t="s">
        <v>858</v>
      </c>
      <c r="F190" s="179" t="s">
        <v>859</v>
      </c>
      <c r="G190" s="180" t="s">
        <v>142</v>
      </c>
      <c r="H190" s="181">
        <v>6</v>
      </c>
      <c r="I190" s="291"/>
      <c r="J190" s="183">
        <f>ROUND(I190*H190,2)</f>
        <v>0</v>
      </c>
      <c r="K190" s="179" t="s">
        <v>131</v>
      </c>
      <c r="L190" s="184"/>
      <c r="M190" s="185" t="s">
        <v>1</v>
      </c>
      <c r="N190" s="186" t="s">
        <v>40</v>
      </c>
      <c r="O190" s="70"/>
      <c r="P190" s="187">
        <f>O190*H190</f>
        <v>0</v>
      </c>
      <c r="Q190" s="187">
        <v>0.11938</v>
      </c>
      <c r="R190" s="187">
        <f>Q190*H190</f>
        <v>0.71628000000000003</v>
      </c>
      <c r="S190" s="187">
        <v>0</v>
      </c>
      <c r="T190" s="188">
        <f>S190*H190</f>
        <v>0</v>
      </c>
      <c r="U190" s="33"/>
      <c r="V190" s="33"/>
      <c r="W190" s="33"/>
      <c r="X190" s="33"/>
      <c r="Y190" s="33"/>
      <c r="Z190" s="33"/>
      <c r="AA190" s="33"/>
      <c r="AB190" s="33"/>
      <c r="AC190" s="33"/>
      <c r="AD190" s="33"/>
      <c r="AE190" s="33"/>
      <c r="AR190" s="189" t="s">
        <v>132</v>
      </c>
      <c r="AT190" s="189" t="s">
        <v>127</v>
      </c>
      <c r="AU190" s="189" t="s">
        <v>83</v>
      </c>
      <c r="AY190" s="16" t="s">
        <v>126</v>
      </c>
      <c r="BE190" s="190">
        <f>IF(N190="základní",J190,0)</f>
        <v>0</v>
      </c>
      <c r="BF190" s="190">
        <f>IF(N190="snížená",J190,0)</f>
        <v>0</v>
      </c>
      <c r="BG190" s="190">
        <f>IF(N190="zákl. přenesená",J190,0)</f>
        <v>0</v>
      </c>
      <c r="BH190" s="190">
        <f>IF(N190="sníž. přenesená",J190,0)</f>
        <v>0</v>
      </c>
      <c r="BI190" s="190">
        <f>IF(N190="nulová",J190,0)</f>
        <v>0</v>
      </c>
      <c r="BJ190" s="16" t="s">
        <v>83</v>
      </c>
      <c r="BK190" s="190">
        <f>ROUND(I190*H190,2)</f>
        <v>0</v>
      </c>
      <c r="BL190" s="16" t="s">
        <v>133</v>
      </c>
      <c r="BM190" s="189" t="s">
        <v>860</v>
      </c>
    </row>
    <row r="191" spans="1:65" s="2" customFormat="1" ht="11.25">
      <c r="A191" s="33"/>
      <c r="B191" s="34"/>
      <c r="C191" s="35"/>
      <c r="D191" s="191" t="s">
        <v>135</v>
      </c>
      <c r="E191" s="35"/>
      <c r="F191" s="192" t="s">
        <v>859</v>
      </c>
      <c r="G191" s="35"/>
      <c r="H191" s="35"/>
      <c r="I191" s="35"/>
      <c r="J191" s="35"/>
      <c r="K191" s="35"/>
      <c r="L191" s="38"/>
      <c r="M191" s="194"/>
      <c r="N191" s="195"/>
      <c r="O191" s="70"/>
      <c r="P191" s="70"/>
      <c r="Q191" s="70"/>
      <c r="R191" s="70"/>
      <c r="S191" s="70"/>
      <c r="T191" s="71"/>
      <c r="U191" s="33"/>
      <c r="V191" s="33"/>
      <c r="W191" s="33"/>
      <c r="X191" s="33"/>
      <c r="Y191" s="33"/>
      <c r="Z191" s="33"/>
      <c r="AA191" s="33"/>
      <c r="AB191" s="33"/>
      <c r="AC191" s="33"/>
      <c r="AD191" s="33"/>
      <c r="AE191" s="33"/>
      <c r="AT191" s="16" t="s">
        <v>135</v>
      </c>
      <c r="AU191" s="16" t="s">
        <v>83</v>
      </c>
    </row>
    <row r="192" spans="1:65" s="14" customFormat="1" ht="11.25">
      <c r="B192" s="218"/>
      <c r="C192" s="219"/>
      <c r="D192" s="191" t="s">
        <v>136</v>
      </c>
      <c r="E192" s="220" t="s">
        <v>1</v>
      </c>
      <c r="F192" s="221" t="s">
        <v>861</v>
      </c>
      <c r="G192" s="219"/>
      <c r="H192" s="220" t="s">
        <v>1</v>
      </c>
      <c r="I192" s="219"/>
      <c r="J192" s="219"/>
      <c r="K192" s="219"/>
      <c r="L192" s="223"/>
      <c r="M192" s="224"/>
      <c r="N192" s="225"/>
      <c r="O192" s="225"/>
      <c r="P192" s="225"/>
      <c r="Q192" s="225"/>
      <c r="R192" s="225"/>
      <c r="S192" s="225"/>
      <c r="T192" s="226"/>
      <c r="AT192" s="227" t="s">
        <v>136</v>
      </c>
      <c r="AU192" s="227" t="s">
        <v>83</v>
      </c>
      <c r="AV192" s="14" t="s">
        <v>83</v>
      </c>
      <c r="AW192" s="14" t="s">
        <v>31</v>
      </c>
      <c r="AX192" s="14" t="s">
        <v>75</v>
      </c>
      <c r="AY192" s="227" t="s">
        <v>126</v>
      </c>
    </row>
    <row r="193" spans="1:65" s="12" customFormat="1" ht="11.25">
      <c r="B193" s="196"/>
      <c r="C193" s="197"/>
      <c r="D193" s="191" t="s">
        <v>136</v>
      </c>
      <c r="E193" s="198" t="s">
        <v>1</v>
      </c>
      <c r="F193" s="199" t="s">
        <v>862</v>
      </c>
      <c r="G193" s="197"/>
      <c r="H193" s="200">
        <v>4</v>
      </c>
      <c r="I193" s="197"/>
      <c r="J193" s="197"/>
      <c r="K193" s="197"/>
      <c r="L193" s="202"/>
      <c r="M193" s="203"/>
      <c r="N193" s="204"/>
      <c r="O193" s="204"/>
      <c r="P193" s="204"/>
      <c r="Q193" s="204"/>
      <c r="R193" s="204"/>
      <c r="S193" s="204"/>
      <c r="T193" s="205"/>
      <c r="AT193" s="206" t="s">
        <v>136</v>
      </c>
      <c r="AU193" s="206" t="s">
        <v>83</v>
      </c>
      <c r="AV193" s="12" t="s">
        <v>85</v>
      </c>
      <c r="AW193" s="12" t="s">
        <v>31</v>
      </c>
      <c r="AX193" s="12" t="s">
        <v>75</v>
      </c>
      <c r="AY193" s="206" t="s">
        <v>126</v>
      </c>
    </row>
    <row r="194" spans="1:65" s="14" customFormat="1" ht="11.25">
      <c r="B194" s="218"/>
      <c r="C194" s="219"/>
      <c r="D194" s="191" t="s">
        <v>136</v>
      </c>
      <c r="E194" s="220" t="s">
        <v>1</v>
      </c>
      <c r="F194" s="221" t="s">
        <v>863</v>
      </c>
      <c r="G194" s="219"/>
      <c r="H194" s="220" t="s">
        <v>1</v>
      </c>
      <c r="I194" s="219"/>
      <c r="J194" s="219"/>
      <c r="K194" s="219"/>
      <c r="L194" s="223"/>
      <c r="M194" s="224"/>
      <c r="N194" s="225"/>
      <c r="O194" s="225"/>
      <c r="P194" s="225"/>
      <c r="Q194" s="225"/>
      <c r="R194" s="225"/>
      <c r="S194" s="225"/>
      <c r="T194" s="226"/>
      <c r="AT194" s="227" t="s">
        <v>136</v>
      </c>
      <c r="AU194" s="227" t="s">
        <v>83</v>
      </c>
      <c r="AV194" s="14" t="s">
        <v>83</v>
      </c>
      <c r="AW194" s="14" t="s">
        <v>31</v>
      </c>
      <c r="AX194" s="14" t="s">
        <v>75</v>
      </c>
      <c r="AY194" s="227" t="s">
        <v>126</v>
      </c>
    </row>
    <row r="195" spans="1:65" s="12" customFormat="1" ht="11.25">
      <c r="B195" s="196"/>
      <c r="C195" s="197"/>
      <c r="D195" s="191" t="s">
        <v>136</v>
      </c>
      <c r="E195" s="198" t="s">
        <v>1</v>
      </c>
      <c r="F195" s="199" t="s">
        <v>83</v>
      </c>
      <c r="G195" s="197"/>
      <c r="H195" s="200">
        <v>1</v>
      </c>
      <c r="I195" s="197"/>
      <c r="J195" s="197"/>
      <c r="K195" s="197"/>
      <c r="L195" s="202"/>
      <c r="M195" s="203"/>
      <c r="N195" s="204"/>
      <c r="O195" s="204"/>
      <c r="P195" s="204"/>
      <c r="Q195" s="204"/>
      <c r="R195" s="204"/>
      <c r="S195" s="204"/>
      <c r="T195" s="205"/>
      <c r="AT195" s="206" t="s">
        <v>136</v>
      </c>
      <c r="AU195" s="206" t="s">
        <v>83</v>
      </c>
      <c r="AV195" s="12" t="s">
        <v>85</v>
      </c>
      <c r="AW195" s="12" t="s">
        <v>31</v>
      </c>
      <c r="AX195" s="12" t="s">
        <v>75</v>
      </c>
      <c r="AY195" s="206" t="s">
        <v>126</v>
      </c>
    </row>
    <row r="196" spans="1:65" s="14" customFormat="1" ht="11.25">
      <c r="B196" s="218"/>
      <c r="C196" s="219"/>
      <c r="D196" s="191" t="s">
        <v>136</v>
      </c>
      <c r="E196" s="220" t="s">
        <v>1</v>
      </c>
      <c r="F196" s="221" t="s">
        <v>830</v>
      </c>
      <c r="G196" s="219"/>
      <c r="H196" s="220" t="s">
        <v>1</v>
      </c>
      <c r="I196" s="219"/>
      <c r="J196" s="219"/>
      <c r="K196" s="219"/>
      <c r="L196" s="223"/>
      <c r="M196" s="224"/>
      <c r="N196" s="225"/>
      <c r="O196" s="225"/>
      <c r="P196" s="225"/>
      <c r="Q196" s="225"/>
      <c r="R196" s="225"/>
      <c r="S196" s="225"/>
      <c r="T196" s="226"/>
      <c r="AT196" s="227" t="s">
        <v>136</v>
      </c>
      <c r="AU196" s="227" t="s">
        <v>83</v>
      </c>
      <c r="AV196" s="14" t="s">
        <v>83</v>
      </c>
      <c r="AW196" s="14" t="s">
        <v>31</v>
      </c>
      <c r="AX196" s="14" t="s">
        <v>75</v>
      </c>
      <c r="AY196" s="227" t="s">
        <v>126</v>
      </c>
    </row>
    <row r="197" spans="1:65" s="12" customFormat="1" ht="11.25">
      <c r="B197" s="196"/>
      <c r="C197" s="197"/>
      <c r="D197" s="191" t="s">
        <v>136</v>
      </c>
      <c r="E197" s="198" t="s">
        <v>1</v>
      </c>
      <c r="F197" s="199" t="s">
        <v>83</v>
      </c>
      <c r="G197" s="197"/>
      <c r="H197" s="200">
        <v>1</v>
      </c>
      <c r="I197" s="197"/>
      <c r="J197" s="197"/>
      <c r="K197" s="197"/>
      <c r="L197" s="202"/>
      <c r="M197" s="203"/>
      <c r="N197" s="204"/>
      <c r="O197" s="204"/>
      <c r="P197" s="204"/>
      <c r="Q197" s="204"/>
      <c r="R197" s="204"/>
      <c r="S197" s="204"/>
      <c r="T197" s="205"/>
      <c r="AT197" s="206" t="s">
        <v>136</v>
      </c>
      <c r="AU197" s="206" t="s">
        <v>83</v>
      </c>
      <c r="AV197" s="12" t="s">
        <v>85</v>
      </c>
      <c r="AW197" s="12" t="s">
        <v>31</v>
      </c>
      <c r="AX197" s="12" t="s">
        <v>75</v>
      </c>
      <c r="AY197" s="206" t="s">
        <v>126</v>
      </c>
    </row>
    <row r="198" spans="1:65" s="13" customFormat="1" ht="11.25">
      <c r="B198" s="207"/>
      <c r="C198" s="208"/>
      <c r="D198" s="191" t="s">
        <v>136</v>
      </c>
      <c r="E198" s="209" t="s">
        <v>1</v>
      </c>
      <c r="F198" s="210" t="s">
        <v>138</v>
      </c>
      <c r="G198" s="208"/>
      <c r="H198" s="211">
        <v>6</v>
      </c>
      <c r="I198" s="208"/>
      <c r="J198" s="208"/>
      <c r="K198" s="208"/>
      <c r="L198" s="213"/>
      <c r="M198" s="214"/>
      <c r="N198" s="215"/>
      <c r="O198" s="215"/>
      <c r="P198" s="215"/>
      <c r="Q198" s="215"/>
      <c r="R198" s="215"/>
      <c r="S198" s="215"/>
      <c r="T198" s="216"/>
      <c r="AT198" s="217" t="s">
        <v>136</v>
      </c>
      <c r="AU198" s="217" t="s">
        <v>83</v>
      </c>
      <c r="AV198" s="13" t="s">
        <v>133</v>
      </c>
      <c r="AW198" s="13" t="s">
        <v>31</v>
      </c>
      <c r="AX198" s="13" t="s">
        <v>83</v>
      </c>
      <c r="AY198" s="217" t="s">
        <v>126</v>
      </c>
    </row>
    <row r="199" spans="1:65" s="14" customFormat="1" ht="11.25">
      <c r="B199" s="218"/>
      <c r="C199" s="219"/>
      <c r="D199" s="191" t="s">
        <v>136</v>
      </c>
      <c r="E199" s="220" t="s">
        <v>1</v>
      </c>
      <c r="F199" s="221" t="s">
        <v>139</v>
      </c>
      <c r="G199" s="219"/>
      <c r="H199" s="220" t="s">
        <v>1</v>
      </c>
      <c r="I199" s="219"/>
      <c r="J199" s="219"/>
      <c r="K199" s="219"/>
      <c r="L199" s="223"/>
      <c r="M199" s="224"/>
      <c r="N199" s="225"/>
      <c r="O199" s="225"/>
      <c r="P199" s="225"/>
      <c r="Q199" s="225"/>
      <c r="R199" s="225"/>
      <c r="S199" s="225"/>
      <c r="T199" s="226"/>
      <c r="AT199" s="227" t="s">
        <v>136</v>
      </c>
      <c r="AU199" s="227" t="s">
        <v>83</v>
      </c>
      <c r="AV199" s="14" t="s">
        <v>83</v>
      </c>
      <c r="AW199" s="14" t="s">
        <v>31</v>
      </c>
      <c r="AX199" s="14" t="s">
        <v>75</v>
      </c>
      <c r="AY199" s="227" t="s">
        <v>126</v>
      </c>
    </row>
    <row r="200" spans="1:65" s="2" customFormat="1" ht="24.2" customHeight="1">
      <c r="A200" s="33"/>
      <c r="B200" s="34"/>
      <c r="C200" s="177" t="s">
        <v>175</v>
      </c>
      <c r="D200" s="177" t="s">
        <v>127</v>
      </c>
      <c r="E200" s="178" t="s">
        <v>864</v>
      </c>
      <c r="F200" s="179" t="s">
        <v>865</v>
      </c>
      <c r="G200" s="180" t="s">
        <v>142</v>
      </c>
      <c r="H200" s="181">
        <v>8</v>
      </c>
      <c r="I200" s="291"/>
      <c r="J200" s="183">
        <f>ROUND(I200*H200,2)</f>
        <v>0</v>
      </c>
      <c r="K200" s="179" t="s">
        <v>131</v>
      </c>
      <c r="L200" s="184"/>
      <c r="M200" s="185" t="s">
        <v>1</v>
      </c>
      <c r="N200" s="186" t="s">
        <v>40</v>
      </c>
      <c r="O200" s="70"/>
      <c r="P200" s="187">
        <f>O200*H200</f>
        <v>0</v>
      </c>
      <c r="Q200" s="187">
        <v>0.12311999999999999</v>
      </c>
      <c r="R200" s="187">
        <f>Q200*H200</f>
        <v>0.98495999999999995</v>
      </c>
      <c r="S200" s="187">
        <v>0</v>
      </c>
      <c r="T200" s="188">
        <f>S200*H200</f>
        <v>0</v>
      </c>
      <c r="U200" s="33"/>
      <c r="V200" s="33"/>
      <c r="W200" s="33"/>
      <c r="X200" s="33"/>
      <c r="Y200" s="33"/>
      <c r="Z200" s="33"/>
      <c r="AA200" s="33"/>
      <c r="AB200" s="33"/>
      <c r="AC200" s="33"/>
      <c r="AD200" s="33"/>
      <c r="AE200" s="33"/>
      <c r="AR200" s="189" t="s">
        <v>132</v>
      </c>
      <c r="AT200" s="189" t="s">
        <v>127</v>
      </c>
      <c r="AU200" s="189" t="s">
        <v>83</v>
      </c>
      <c r="AY200" s="16" t="s">
        <v>126</v>
      </c>
      <c r="BE200" s="190">
        <f>IF(N200="základní",J200,0)</f>
        <v>0</v>
      </c>
      <c r="BF200" s="190">
        <f>IF(N200="snížená",J200,0)</f>
        <v>0</v>
      </c>
      <c r="BG200" s="190">
        <f>IF(N200="zákl. přenesená",J200,0)</f>
        <v>0</v>
      </c>
      <c r="BH200" s="190">
        <f>IF(N200="sníž. přenesená",J200,0)</f>
        <v>0</v>
      </c>
      <c r="BI200" s="190">
        <f>IF(N200="nulová",J200,0)</f>
        <v>0</v>
      </c>
      <c r="BJ200" s="16" t="s">
        <v>83</v>
      </c>
      <c r="BK200" s="190">
        <f>ROUND(I200*H200,2)</f>
        <v>0</v>
      </c>
      <c r="BL200" s="16" t="s">
        <v>133</v>
      </c>
      <c r="BM200" s="189" t="s">
        <v>866</v>
      </c>
    </row>
    <row r="201" spans="1:65" s="2" customFormat="1" ht="11.25">
      <c r="A201" s="33"/>
      <c r="B201" s="34"/>
      <c r="C201" s="35"/>
      <c r="D201" s="191" t="s">
        <v>135</v>
      </c>
      <c r="E201" s="35"/>
      <c r="F201" s="192" t="s">
        <v>865</v>
      </c>
      <c r="G201" s="35"/>
      <c r="H201" s="35"/>
      <c r="I201" s="35"/>
      <c r="J201" s="35"/>
      <c r="K201" s="35"/>
      <c r="L201" s="38"/>
      <c r="M201" s="194"/>
      <c r="N201" s="195"/>
      <c r="O201" s="70"/>
      <c r="P201" s="70"/>
      <c r="Q201" s="70"/>
      <c r="R201" s="70"/>
      <c r="S201" s="70"/>
      <c r="T201" s="71"/>
      <c r="U201" s="33"/>
      <c r="V201" s="33"/>
      <c r="W201" s="33"/>
      <c r="X201" s="33"/>
      <c r="Y201" s="33"/>
      <c r="Z201" s="33"/>
      <c r="AA201" s="33"/>
      <c r="AB201" s="33"/>
      <c r="AC201" s="33"/>
      <c r="AD201" s="33"/>
      <c r="AE201" s="33"/>
      <c r="AT201" s="16" t="s">
        <v>135</v>
      </c>
      <c r="AU201" s="16" t="s">
        <v>83</v>
      </c>
    </row>
    <row r="202" spans="1:65" s="14" customFormat="1" ht="11.25">
      <c r="B202" s="218"/>
      <c r="C202" s="219"/>
      <c r="D202" s="191" t="s">
        <v>136</v>
      </c>
      <c r="E202" s="220" t="s">
        <v>1</v>
      </c>
      <c r="F202" s="221" t="s">
        <v>867</v>
      </c>
      <c r="G202" s="219"/>
      <c r="H202" s="220" t="s">
        <v>1</v>
      </c>
      <c r="I202" s="219"/>
      <c r="J202" s="219"/>
      <c r="K202" s="219"/>
      <c r="L202" s="223"/>
      <c r="M202" s="224"/>
      <c r="N202" s="225"/>
      <c r="O202" s="225"/>
      <c r="P202" s="225"/>
      <c r="Q202" s="225"/>
      <c r="R202" s="225"/>
      <c r="S202" s="225"/>
      <c r="T202" s="226"/>
      <c r="AT202" s="227" t="s">
        <v>136</v>
      </c>
      <c r="AU202" s="227" t="s">
        <v>83</v>
      </c>
      <c r="AV202" s="14" t="s">
        <v>83</v>
      </c>
      <c r="AW202" s="14" t="s">
        <v>31</v>
      </c>
      <c r="AX202" s="14" t="s">
        <v>75</v>
      </c>
      <c r="AY202" s="227" t="s">
        <v>126</v>
      </c>
    </row>
    <row r="203" spans="1:65" s="12" customFormat="1" ht="11.25">
      <c r="B203" s="196"/>
      <c r="C203" s="197"/>
      <c r="D203" s="191" t="s">
        <v>136</v>
      </c>
      <c r="E203" s="198" t="s">
        <v>1</v>
      </c>
      <c r="F203" s="199" t="s">
        <v>354</v>
      </c>
      <c r="G203" s="197"/>
      <c r="H203" s="200">
        <v>6</v>
      </c>
      <c r="I203" s="197"/>
      <c r="J203" s="197"/>
      <c r="K203" s="197"/>
      <c r="L203" s="202"/>
      <c r="M203" s="203"/>
      <c r="N203" s="204"/>
      <c r="O203" s="204"/>
      <c r="P203" s="204"/>
      <c r="Q203" s="204"/>
      <c r="R203" s="204"/>
      <c r="S203" s="204"/>
      <c r="T203" s="205"/>
      <c r="AT203" s="206" t="s">
        <v>136</v>
      </c>
      <c r="AU203" s="206" t="s">
        <v>83</v>
      </c>
      <c r="AV203" s="12" t="s">
        <v>85</v>
      </c>
      <c r="AW203" s="12" t="s">
        <v>31</v>
      </c>
      <c r="AX203" s="12" t="s">
        <v>75</v>
      </c>
      <c r="AY203" s="206" t="s">
        <v>126</v>
      </c>
    </row>
    <row r="204" spans="1:65" s="14" customFormat="1" ht="11.25">
      <c r="B204" s="218"/>
      <c r="C204" s="219"/>
      <c r="D204" s="191" t="s">
        <v>136</v>
      </c>
      <c r="E204" s="220" t="s">
        <v>1</v>
      </c>
      <c r="F204" s="221" t="s">
        <v>868</v>
      </c>
      <c r="G204" s="219"/>
      <c r="H204" s="220" t="s">
        <v>1</v>
      </c>
      <c r="I204" s="219"/>
      <c r="J204" s="219"/>
      <c r="K204" s="219"/>
      <c r="L204" s="223"/>
      <c r="M204" s="224"/>
      <c r="N204" s="225"/>
      <c r="O204" s="225"/>
      <c r="P204" s="225"/>
      <c r="Q204" s="225"/>
      <c r="R204" s="225"/>
      <c r="S204" s="225"/>
      <c r="T204" s="226"/>
      <c r="AT204" s="227" t="s">
        <v>136</v>
      </c>
      <c r="AU204" s="227" t="s">
        <v>83</v>
      </c>
      <c r="AV204" s="14" t="s">
        <v>83</v>
      </c>
      <c r="AW204" s="14" t="s">
        <v>31</v>
      </c>
      <c r="AX204" s="14" t="s">
        <v>75</v>
      </c>
      <c r="AY204" s="227" t="s">
        <v>126</v>
      </c>
    </row>
    <row r="205" spans="1:65" s="12" customFormat="1" ht="11.25">
      <c r="B205" s="196"/>
      <c r="C205" s="197"/>
      <c r="D205" s="191" t="s">
        <v>136</v>
      </c>
      <c r="E205" s="198" t="s">
        <v>1</v>
      </c>
      <c r="F205" s="199" t="s">
        <v>83</v>
      </c>
      <c r="G205" s="197"/>
      <c r="H205" s="200">
        <v>1</v>
      </c>
      <c r="I205" s="197"/>
      <c r="J205" s="197"/>
      <c r="K205" s="197"/>
      <c r="L205" s="202"/>
      <c r="M205" s="203"/>
      <c r="N205" s="204"/>
      <c r="O205" s="204"/>
      <c r="P205" s="204"/>
      <c r="Q205" s="204"/>
      <c r="R205" s="204"/>
      <c r="S205" s="204"/>
      <c r="T205" s="205"/>
      <c r="AT205" s="206" t="s">
        <v>136</v>
      </c>
      <c r="AU205" s="206" t="s">
        <v>83</v>
      </c>
      <c r="AV205" s="12" t="s">
        <v>85</v>
      </c>
      <c r="AW205" s="12" t="s">
        <v>31</v>
      </c>
      <c r="AX205" s="12" t="s">
        <v>75</v>
      </c>
      <c r="AY205" s="206" t="s">
        <v>126</v>
      </c>
    </row>
    <row r="206" spans="1:65" s="14" customFormat="1" ht="11.25">
      <c r="B206" s="218"/>
      <c r="C206" s="219"/>
      <c r="D206" s="191" t="s">
        <v>136</v>
      </c>
      <c r="E206" s="220" t="s">
        <v>1</v>
      </c>
      <c r="F206" s="221" t="s">
        <v>830</v>
      </c>
      <c r="G206" s="219"/>
      <c r="H206" s="220" t="s">
        <v>1</v>
      </c>
      <c r="I206" s="219"/>
      <c r="J206" s="219"/>
      <c r="K206" s="219"/>
      <c r="L206" s="223"/>
      <c r="M206" s="224"/>
      <c r="N206" s="225"/>
      <c r="O206" s="225"/>
      <c r="P206" s="225"/>
      <c r="Q206" s="225"/>
      <c r="R206" s="225"/>
      <c r="S206" s="225"/>
      <c r="T206" s="226"/>
      <c r="AT206" s="227" t="s">
        <v>136</v>
      </c>
      <c r="AU206" s="227" t="s">
        <v>83</v>
      </c>
      <c r="AV206" s="14" t="s">
        <v>83</v>
      </c>
      <c r="AW206" s="14" t="s">
        <v>31</v>
      </c>
      <c r="AX206" s="14" t="s">
        <v>75</v>
      </c>
      <c r="AY206" s="227" t="s">
        <v>126</v>
      </c>
    </row>
    <row r="207" spans="1:65" s="12" customFormat="1" ht="11.25">
      <c r="B207" s="196"/>
      <c r="C207" s="197"/>
      <c r="D207" s="191" t="s">
        <v>136</v>
      </c>
      <c r="E207" s="198" t="s">
        <v>1</v>
      </c>
      <c r="F207" s="199" t="s">
        <v>83</v>
      </c>
      <c r="G207" s="197"/>
      <c r="H207" s="200">
        <v>1</v>
      </c>
      <c r="I207" s="197"/>
      <c r="J207" s="197"/>
      <c r="K207" s="197"/>
      <c r="L207" s="202"/>
      <c r="M207" s="203"/>
      <c r="N207" s="204"/>
      <c r="O207" s="204"/>
      <c r="P207" s="204"/>
      <c r="Q207" s="204"/>
      <c r="R207" s="204"/>
      <c r="S207" s="204"/>
      <c r="T207" s="205"/>
      <c r="AT207" s="206" t="s">
        <v>136</v>
      </c>
      <c r="AU207" s="206" t="s">
        <v>83</v>
      </c>
      <c r="AV207" s="12" t="s">
        <v>85</v>
      </c>
      <c r="AW207" s="12" t="s">
        <v>31</v>
      </c>
      <c r="AX207" s="12" t="s">
        <v>75</v>
      </c>
      <c r="AY207" s="206" t="s">
        <v>126</v>
      </c>
    </row>
    <row r="208" spans="1:65" s="13" customFormat="1" ht="11.25">
      <c r="B208" s="207"/>
      <c r="C208" s="208"/>
      <c r="D208" s="191" t="s">
        <v>136</v>
      </c>
      <c r="E208" s="209" t="s">
        <v>1</v>
      </c>
      <c r="F208" s="210" t="s">
        <v>138</v>
      </c>
      <c r="G208" s="208"/>
      <c r="H208" s="211">
        <v>8</v>
      </c>
      <c r="I208" s="208"/>
      <c r="J208" s="208"/>
      <c r="K208" s="208"/>
      <c r="L208" s="213"/>
      <c r="M208" s="214"/>
      <c r="N208" s="215"/>
      <c r="O208" s="215"/>
      <c r="P208" s="215"/>
      <c r="Q208" s="215"/>
      <c r="R208" s="215"/>
      <c r="S208" s="215"/>
      <c r="T208" s="216"/>
      <c r="AT208" s="217" t="s">
        <v>136</v>
      </c>
      <c r="AU208" s="217" t="s">
        <v>83</v>
      </c>
      <c r="AV208" s="13" t="s">
        <v>133</v>
      </c>
      <c r="AW208" s="13" t="s">
        <v>31</v>
      </c>
      <c r="AX208" s="13" t="s">
        <v>83</v>
      </c>
      <c r="AY208" s="217" t="s">
        <v>126</v>
      </c>
    </row>
    <row r="209" spans="1:65" s="14" customFormat="1" ht="11.25">
      <c r="B209" s="218"/>
      <c r="C209" s="219"/>
      <c r="D209" s="191" t="s">
        <v>136</v>
      </c>
      <c r="E209" s="220" t="s">
        <v>1</v>
      </c>
      <c r="F209" s="221" t="s">
        <v>139</v>
      </c>
      <c r="G209" s="219"/>
      <c r="H209" s="220" t="s">
        <v>1</v>
      </c>
      <c r="I209" s="219"/>
      <c r="J209" s="219"/>
      <c r="K209" s="219"/>
      <c r="L209" s="223"/>
      <c r="M209" s="224"/>
      <c r="N209" s="225"/>
      <c r="O209" s="225"/>
      <c r="P209" s="225"/>
      <c r="Q209" s="225"/>
      <c r="R209" s="225"/>
      <c r="S209" s="225"/>
      <c r="T209" s="226"/>
      <c r="AT209" s="227" t="s">
        <v>136</v>
      </c>
      <c r="AU209" s="227" t="s">
        <v>83</v>
      </c>
      <c r="AV209" s="14" t="s">
        <v>83</v>
      </c>
      <c r="AW209" s="14" t="s">
        <v>31</v>
      </c>
      <c r="AX209" s="14" t="s">
        <v>75</v>
      </c>
      <c r="AY209" s="227" t="s">
        <v>126</v>
      </c>
    </row>
    <row r="210" spans="1:65" s="2" customFormat="1" ht="24.2" customHeight="1">
      <c r="A210" s="33"/>
      <c r="B210" s="34"/>
      <c r="C210" s="177" t="s">
        <v>181</v>
      </c>
      <c r="D210" s="177" t="s">
        <v>127</v>
      </c>
      <c r="E210" s="178" t="s">
        <v>869</v>
      </c>
      <c r="F210" s="179" t="s">
        <v>870</v>
      </c>
      <c r="G210" s="180" t="s">
        <v>142</v>
      </c>
      <c r="H210" s="181">
        <v>10</v>
      </c>
      <c r="I210" s="291"/>
      <c r="J210" s="183">
        <f>ROUND(I210*H210,2)</f>
        <v>0</v>
      </c>
      <c r="K210" s="179" t="s">
        <v>131</v>
      </c>
      <c r="L210" s="184"/>
      <c r="M210" s="185" t="s">
        <v>1</v>
      </c>
      <c r="N210" s="186" t="s">
        <v>40</v>
      </c>
      <c r="O210" s="70"/>
      <c r="P210" s="187">
        <f>O210*H210</f>
        <v>0</v>
      </c>
      <c r="Q210" s="187">
        <v>0.12684999999999999</v>
      </c>
      <c r="R210" s="187">
        <f>Q210*H210</f>
        <v>1.2685</v>
      </c>
      <c r="S210" s="187">
        <v>0</v>
      </c>
      <c r="T210" s="188">
        <f>S210*H210</f>
        <v>0</v>
      </c>
      <c r="U210" s="33"/>
      <c r="V210" s="33"/>
      <c r="W210" s="33"/>
      <c r="X210" s="33"/>
      <c r="Y210" s="33"/>
      <c r="Z210" s="33"/>
      <c r="AA210" s="33"/>
      <c r="AB210" s="33"/>
      <c r="AC210" s="33"/>
      <c r="AD210" s="33"/>
      <c r="AE210" s="33"/>
      <c r="AR210" s="189" t="s">
        <v>132</v>
      </c>
      <c r="AT210" s="189" t="s">
        <v>127</v>
      </c>
      <c r="AU210" s="189" t="s">
        <v>83</v>
      </c>
      <c r="AY210" s="16" t="s">
        <v>126</v>
      </c>
      <c r="BE210" s="190">
        <f>IF(N210="základní",J210,0)</f>
        <v>0</v>
      </c>
      <c r="BF210" s="190">
        <f>IF(N210="snížená",J210,0)</f>
        <v>0</v>
      </c>
      <c r="BG210" s="190">
        <f>IF(N210="zákl. přenesená",J210,0)</f>
        <v>0</v>
      </c>
      <c r="BH210" s="190">
        <f>IF(N210="sníž. přenesená",J210,0)</f>
        <v>0</v>
      </c>
      <c r="BI210" s="190">
        <f>IF(N210="nulová",J210,0)</f>
        <v>0</v>
      </c>
      <c r="BJ210" s="16" t="s">
        <v>83</v>
      </c>
      <c r="BK210" s="190">
        <f>ROUND(I210*H210,2)</f>
        <v>0</v>
      </c>
      <c r="BL210" s="16" t="s">
        <v>133</v>
      </c>
      <c r="BM210" s="189" t="s">
        <v>871</v>
      </c>
    </row>
    <row r="211" spans="1:65" s="2" customFormat="1" ht="11.25">
      <c r="A211" s="33"/>
      <c r="B211" s="34"/>
      <c r="C211" s="35"/>
      <c r="D211" s="191" t="s">
        <v>135</v>
      </c>
      <c r="E211" s="35"/>
      <c r="F211" s="192" t="s">
        <v>870</v>
      </c>
      <c r="G211" s="35"/>
      <c r="H211" s="35"/>
      <c r="I211" s="35"/>
      <c r="J211" s="35"/>
      <c r="K211" s="35"/>
      <c r="L211" s="38"/>
      <c r="M211" s="194"/>
      <c r="N211" s="195"/>
      <c r="O211" s="70"/>
      <c r="P211" s="70"/>
      <c r="Q211" s="70"/>
      <c r="R211" s="70"/>
      <c r="S211" s="70"/>
      <c r="T211" s="71"/>
      <c r="U211" s="33"/>
      <c r="V211" s="33"/>
      <c r="W211" s="33"/>
      <c r="X211" s="33"/>
      <c r="Y211" s="33"/>
      <c r="Z211" s="33"/>
      <c r="AA211" s="33"/>
      <c r="AB211" s="33"/>
      <c r="AC211" s="33"/>
      <c r="AD211" s="33"/>
      <c r="AE211" s="33"/>
      <c r="AT211" s="16" t="s">
        <v>135</v>
      </c>
      <c r="AU211" s="16" t="s">
        <v>83</v>
      </c>
    </row>
    <row r="212" spans="1:65" s="14" customFormat="1" ht="11.25">
      <c r="B212" s="218"/>
      <c r="C212" s="219"/>
      <c r="D212" s="191" t="s">
        <v>136</v>
      </c>
      <c r="E212" s="220" t="s">
        <v>1</v>
      </c>
      <c r="F212" s="221" t="s">
        <v>872</v>
      </c>
      <c r="G212" s="219"/>
      <c r="H212" s="220" t="s">
        <v>1</v>
      </c>
      <c r="I212" s="219"/>
      <c r="J212" s="219"/>
      <c r="K212" s="219"/>
      <c r="L212" s="223"/>
      <c r="M212" s="224"/>
      <c r="N212" s="225"/>
      <c r="O212" s="225"/>
      <c r="P212" s="225"/>
      <c r="Q212" s="225"/>
      <c r="R212" s="225"/>
      <c r="S212" s="225"/>
      <c r="T212" s="226"/>
      <c r="AT212" s="227" t="s">
        <v>136</v>
      </c>
      <c r="AU212" s="227" t="s">
        <v>83</v>
      </c>
      <c r="AV212" s="14" t="s">
        <v>83</v>
      </c>
      <c r="AW212" s="14" t="s">
        <v>31</v>
      </c>
      <c r="AX212" s="14" t="s">
        <v>75</v>
      </c>
      <c r="AY212" s="227" t="s">
        <v>126</v>
      </c>
    </row>
    <row r="213" spans="1:65" s="12" customFormat="1" ht="11.25">
      <c r="B213" s="196"/>
      <c r="C213" s="197"/>
      <c r="D213" s="191" t="s">
        <v>136</v>
      </c>
      <c r="E213" s="198" t="s">
        <v>1</v>
      </c>
      <c r="F213" s="199" t="s">
        <v>354</v>
      </c>
      <c r="G213" s="197"/>
      <c r="H213" s="200">
        <v>6</v>
      </c>
      <c r="I213" s="197"/>
      <c r="J213" s="197"/>
      <c r="K213" s="197"/>
      <c r="L213" s="202"/>
      <c r="M213" s="203"/>
      <c r="N213" s="204"/>
      <c r="O213" s="204"/>
      <c r="P213" s="204"/>
      <c r="Q213" s="204"/>
      <c r="R213" s="204"/>
      <c r="S213" s="204"/>
      <c r="T213" s="205"/>
      <c r="AT213" s="206" t="s">
        <v>136</v>
      </c>
      <c r="AU213" s="206" t="s">
        <v>83</v>
      </c>
      <c r="AV213" s="12" t="s">
        <v>85</v>
      </c>
      <c r="AW213" s="12" t="s">
        <v>31</v>
      </c>
      <c r="AX213" s="12" t="s">
        <v>75</v>
      </c>
      <c r="AY213" s="206" t="s">
        <v>126</v>
      </c>
    </row>
    <row r="214" spans="1:65" s="14" customFormat="1" ht="11.25">
      <c r="B214" s="218"/>
      <c r="C214" s="219"/>
      <c r="D214" s="191" t="s">
        <v>136</v>
      </c>
      <c r="E214" s="220" t="s">
        <v>1</v>
      </c>
      <c r="F214" s="221" t="s">
        <v>873</v>
      </c>
      <c r="G214" s="219"/>
      <c r="H214" s="220" t="s">
        <v>1</v>
      </c>
      <c r="I214" s="219"/>
      <c r="J214" s="219"/>
      <c r="K214" s="219"/>
      <c r="L214" s="223"/>
      <c r="M214" s="224"/>
      <c r="N214" s="225"/>
      <c r="O214" s="225"/>
      <c r="P214" s="225"/>
      <c r="Q214" s="225"/>
      <c r="R214" s="225"/>
      <c r="S214" s="225"/>
      <c r="T214" s="226"/>
      <c r="AT214" s="227" t="s">
        <v>136</v>
      </c>
      <c r="AU214" s="227" t="s">
        <v>83</v>
      </c>
      <c r="AV214" s="14" t="s">
        <v>83</v>
      </c>
      <c r="AW214" s="14" t="s">
        <v>31</v>
      </c>
      <c r="AX214" s="14" t="s">
        <v>75</v>
      </c>
      <c r="AY214" s="227" t="s">
        <v>126</v>
      </c>
    </row>
    <row r="215" spans="1:65" s="12" customFormat="1" ht="11.25">
      <c r="B215" s="196"/>
      <c r="C215" s="197"/>
      <c r="D215" s="191" t="s">
        <v>136</v>
      </c>
      <c r="E215" s="198" t="s">
        <v>1</v>
      </c>
      <c r="F215" s="199" t="s">
        <v>85</v>
      </c>
      <c r="G215" s="197"/>
      <c r="H215" s="200">
        <v>2</v>
      </c>
      <c r="I215" s="197"/>
      <c r="J215" s="197"/>
      <c r="K215" s="197"/>
      <c r="L215" s="202"/>
      <c r="M215" s="203"/>
      <c r="N215" s="204"/>
      <c r="O215" s="204"/>
      <c r="P215" s="204"/>
      <c r="Q215" s="204"/>
      <c r="R215" s="204"/>
      <c r="S215" s="204"/>
      <c r="T215" s="205"/>
      <c r="AT215" s="206" t="s">
        <v>136</v>
      </c>
      <c r="AU215" s="206" t="s">
        <v>83</v>
      </c>
      <c r="AV215" s="12" t="s">
        <v>85</v>
      </c>
      <c r="AW215" s="12" t="s">
        <v>31</v>
      </c>
      <c r="AX215" s="12" t="s">
        <v>75</v>
      </c>
      <c r="AY215" s="206" t="s">
        <v>126</v>
      </c>
    </row>
    <row r="216" spans="1:65" s="14" customFormat="1" ht="11.25">
      <c r="B216" s="218"/>
      <c r="C216" s="219"/>
      <c r="D216" s="191" t="s">
        <v>136</v>
      </c>
      <c r="E216" s="220" t="s">
        <v>1</v>
      </c>
      <c r="F216" s="221" t="s">
        <v>830</v>
      </c>
      <c r="G216" s="219"/>
      <c r="H216" s="220" t="s">
        <v>1</v>
      </c>
      <c r="I216" s="219"/>
      <c r="J216" s="219"/>
      <c r="K216" s="219"/>
      <c r="L216" s="223"/>
      <c r="M216" s="224"/>
      <c r="N216" s="225"/>
      <c r="O216" s="225"/>
      <c r="P216" s="225"/>
      <c r="Q216" s="225"/>
      <c r="R216" s="225"/>
      <c r="S216" s="225"/>
      <c r="T216" s="226"/>
      <c r="AT216" s="227" t="s">
        <v>136</v>
      </c>
      <c r="AU216" s="227" t="s">
        <v>83</v>
      </c>
      <c r="AV216" s="14" t="s">
        <v>83</v>
      </c>
      <c r="AW216" s="14" t="s">
        <v>31</v>
      </c>
      <c r="AX216" s="14" t="s">
        <v>75</v>
      </c>
      <c r="AY216" s="227" t="s">
        <v>126</v>
      </c>
    </row>
    <row r="217" spans="1:65" s="12" customFormat="1" ht="11.25">
      <c r="B217" s="196"/>
      <c r="C217" s="197"/>
      <c r="D217" s="191" t="s">
        <v>136</v>
      </c>
      <c r="E217" s="198" t="s">
        <v>1</v>
      </c>
      <c r="F217" s="199" t="s">
        <v>85</v>
      </c>
      <c r="G217" s="197"/>
      <c r="H217" s="200">
        <v>2</v>
      </c>
      <c r="I217" s="197"/>
      <c r="J217" s="197"/>
      <c r="K217" s="197"/>
      <c r="L217" s="202"/>
      <c r="M217" s="203"/>
      <c r="N217" s="204"/>
      <c r="O217" s="204"/>
      <c r="P217" s="204"/>
      <c r="Q217" s="204"/>
      <c r="R217" s="204"/>
      <c r="S217" s="204"/>
      <c r="T217" s="205"/>
      <c r="AT217" s="206" t="s">
        <v>136</v>
      </c>
      <c r="AU217" s="206" t="s">
        <v>83</v>
      </c>
      <c r="AV217" s="12" t="s">
        <v>85</v>
      </c>
      <c r="AW217" s="12" t="s">
        <v>31</v>
      </c>
      <c r="AX217" s="12" t="s">
        <v>75</v>
      </c>
      <c r="AY217" s="206" t="s">
        <v>126</v>
      </c>
    </row>
    <row r="218" spans="1:65" s="13" customFormat="1" ht="11.25">
      <c r="B218" s="207"/>
      <c r="C218" s="208"/>
      <c r="D218" s="191" t="s">
        <v>136</v>
      </c>
      <c r="E218" s="209" t="s">
        <v>1</v>
      </c>
      <c r="F218" s="210" t="s">
        <v>138</v>
      </c>
      <c r="G218" s="208"/>
      <c r="H218" s="211">
        <v>10</v>
      </c>
      <c r="I218" s="208"/>
      <c r="J218" s="208"/>
      <c r="K218" s="208"/>
      <c r="L218" s="213"/>
      <c r="M218" s="214"/>
      <c r="N218" s="215"/>
      <c r="O218" s="215"/>
      <c r="P218" s="215"/>
      <c r="Q218" s="215"/>
      <c r="R218" s="215"/>
      <c r="S218" s="215"/>
      <c r="T218" s="216"/>
      <c r="AT218" s="217" t="s">
        <v>136</v>
      </c>
      <c r="AU218" s="217" t="s">
        <v>83</v>
      </c>
      <c r="AV218" s="13" t="s">
        <v>133</v>
      </c>
      <c r="AW218" s="13" t="s">
        <v>31</v>
      </c>
      <c r="AX218" s="13" t="s">
        <v>83</v>
      </c>
      <c r="AY218" s="217" t="s">
        <v>126</v>
      </c>
    </row>
    <row r="219" spans="1:65" s="14" customFormat="1" ht="11.25">
      <c r="B219" s="218"/>
      <c r="C219" s="219"/>
      <c r="D219" s="191" t="s">
        <v>136</v>
      </c>
      <c r="E219" s="220" t="s">
        <v>1</v>
      </c>
      <c r="F219" s="221" t="s">
        <v>139</v>
      </c>
      <c r="G219" s="219"/>
      <c r="H219" s="220" t="s">
        <v>1</v>
      </c>
      <c r="I219" s="219"/>
      <c r="J219" s="219"/>
      <c r="K219" s="219"/>
      <c r="L219" s="223"/>
      <c r="M219" s="224"/>
      <c r="N219" s="225"/>
      <c r="O219" s="225"/>
      <c r="P219" s="225"/>
      <c r="Q219" s="225"/>
      <c r="R219" s="225"/>
      <c r="S219" s="225"/>
      <c r="T219" s="226"/>
      <c r="AT219" s="227" t="s">
        <v>136</v>
      </c>
      <c r="AU219" s="227" t="s">
        <v>83</v>
      </c>
      <c r="AV219" s="14" t="s">
        <v>83</v>
      </c>
      <c r="AW219" s="14" t="s">
        <v>31</v>
      </c>
      <c r="AX219" s="14" t="s">
        <v>75</v>
      </c>
      <c r="AY219" s="227" t="s">
        <v>126</v>
      </c>
    </row>
    <row r="220" spans="1:65" s="2" customFormat="1" ht="24.2" customHeight="1">
      <c r="A220" s="33"/>
      <c r="B220" s="34"/>
      <c r="C220" s="177" t="s">
        <v>187</v>
      </c>
      <c r="D220" s="177" t="s">
        <v>127</v>
      </c>
      <c r="E220" s="178" t="s">
        <v>874</v>
      </c>
      <c r="F220" s="179" t="s">
        <v>875</v>
      </c>
      <c r="G220" s="180" t="s">
        <v>142</v>
      </c>
      <c r="H220" s="181">
        <v>10</v>
      </c>
      <c r="I220" s="291"/>
      <c r="J220" s="183">
        <f>ROUND(I220*H220,2)</f>
        <v>0</v>
      </c>
      <c r="K220" s="179" t="s">
        <v>131</v>
      </c>
      <c r="L220" s="184"/>
      <c r="M220" s="185" t="s">
        <v>1</v>
      </c>
      <c r="N220" s="186" t="s">
        <v>40</v>
      </c>
      <c r="O220" s="70"/>
      <c r="P220" s="187">
        <f>O220*H220</f>
        <v>0</v>
      </c>
      <c r="Q220" s="187">
        <v>0.13058</v>
      </c>
      <c r="R220" s="187">
        <f>Q220*H220</f>
        <v>1.3058000000000001</v>
      </c>
      <c r="S220" s="187">
        <v>0</v>
      </c>
      <c r="T220" s="188">
        <f>S220*H220</f>
        <v>0</v>
      </c>
      <c r="U220" s="33"/>
      <c r="V220" s="33"/>
      <c r="W220" s="33"/>
      <c r="X220" s="33"/>
      <c r="Y220" s="33"/>
      <c r="Z220" s="33"/>
      <c r="AA220" s="33"/>
      <c r="AB220" s="33"/>
      <c r="AC220" s="33"/>
      <c r="AD220" s="33"/>
      <c r="AE220" s="33"/>
      <c r="AR220" s="189" t="s">
        <v>132</v>
      </c>
      <c r="AT220" s="189" t="s">
        <v>127</v>
      </c>
      <c r="AU220" s="189" t="s">
        <v>83</v>
      </c>
      <c r="AY220" s="16" t="s">
        <v>126</v>
      </c>
      <c r="BE220" s="190">
        <f>IF(N220="základní",J220,0)</f>
        <v>0</v>
      </c>
      <c r="BF220" s="190">
        <f>IF(N220="snížená",J220,0)</f>
        <v>0</v>
      </c>
      <c r="BG220" s="190">
        <f>IF(N220="zákl. přenesená",J220,0)</f>
        <v>0</v>
      </c>
      <c r="BH220" s="190">
        <f>IF(N220="sníž. přenesená",J220,0)</f>
        <v>0</v>
      </c>
      <c r="BI220" s="190">
        <f>IF(N220="nulová",J220,0)</f>
        <v>0</v>
      </c>
      <c r="BJ220" s="16" t="s">
        <v>83</v>
      </c>
      <c r="BK220" s="190">
        <f>ROUND(I220*H220,2)</f>
        <v>0</v>
      </c>
      <c r="BL220" s="16" t="s">
        <v>133</v>
      </c>
      <c r="BM220" s="189" t="s">
        <v>876</v>
      </c>
    </row>
    <row r="221" spans="1:65" s="2" customFormat="1" ht="11.25">
      <c r="A221" s="33"/>
      <c r="B221" s="34"/>
      <c r="C221" s="35"/>
      <c r="D221" s="191" t="s">
        <v>135</v>
      </c>
      <c r="E221" s="35"/>
      <c r="F221" s="192" t="s">
        <v>875</v>
      </c>
      <c r="G221" s="35"/>
      <c r="H221" s="35"/>
      <c r="I221" s="35"/>
      <c r="J221" s="35"/>
      <c r="K221" s="35"/>
      <c r="L221" s="38"/>
      <c r="M221" s="194"/>
      <c r="N221" s="195"/>
      <c r="O221" s="70"/>
      <c r="P221" s="70"/>
      <c r="Q221" s="70"/>
      <c r="R221" s="70"/>
      <c r="S221" s="70"/>
      <c r="T221" s="71"/>
      <c r="U221" s="33"/>
      <c r="V221" s="33"/>
      <c r="W221" s="33"/>
      <c r="X221" s="33"/>
      <c r="Y221" s="33"/>
      <c r="Z221" s="33"/>
      <c r="AA221" s="33"/>
      <c r="AB221" s="33"/>
      <c r="AC221" s="33"/>
      <c r="AD221" s="33"/>
      <c r="AE221" s="33"/>
      <c r="AT221" s="16" t="s">
        <v>135</v>
      </c>
      <c r="AU221" s="16" t="s">
        <v>83</v>
      </c>
    </row>
    <row r="222" spans="1:65" s="14" customFormat="1" ht="11.25">
      <c r="B222" s="218"/>
      <c r="C222" s="219"/>
      <c r="D222" s="191" t="s">
        <v>136</v>
      </c>
      <c r="E222" s="220" t="s">
        <v>1</v>
      </c>
      <c r="F222" s="221" t="s">
        <v>877</v>
      </c>
      <c r="G222" s="219"/>
      <c r="H222" s="220" t="s">
        <v>1</v>
      </c>
      <c r="I222" s="219"/>
      <c r="J222" s="219"/>
      <c r="K222" s="219"/>
      <c r="L222" s="223"/>
      <c r="M222" s="224"/>
      <c r="N222" s="225"/>
      <c r="O222" s="225"/>
      <c r="P222" s="225"/>
      <c r="Q222" s="225"/>
      <c r="R222" s="225"/>
      <c r="S222" s="225"/>
      <c r="T222" s="226"/>
      <c r="AT222" s="227" t="s">
        <v>136</v>
      </c>
      <c r="AU222" s="227" t="s">
        <v>83</v>
      </c>
      <c r="AV222" s="14" t="s">
        <v>83</v>
      </c>
      <c r="AW222" s="14" t="s">
        <v>31</v>
      </c>
      <c r="AX222" s="14" t="s">
        <v>75</v>
      </c>
      <c r="AY222" s="227" t="s">
        <v>126</v>
      </c>
    </row>
    <row r="223" spans="1:65" s="12" customFormat="1" ht="11.25">
      <c r="B223" s="196"/>
      <c r="C223" s="197"/>
      <c r="D223" s="191" t="s">
        <v>136</v>
      </c>
      <c r="E223" s="198" t="s">
        <v>1</v>
      </c>
      <c r="F223" s="199" t="s">
        <v>354</v>
      </c>
      <c r="G223" s="197"/>
      <c r="H223" s="200">
        <v>6</v>
      </c>
      <c r="I223" s="197"/>
      <c r="J223" s="197"/>
      <c r="K223" s="197"/>
      <c r="L223" s="202"/>
      <c r="M223" s="203"/>
      <c r="N223" s="204"/>
      <c r="O223" s="204"/>
      <c r="P223" s="204"/>
      <c r="Q223" s="204"/>
      <c r="R223" s="204"/>
      <c r="S223" s="204"/>
      <c r="T223" s="205"/>
      <c r="AT223" s="206" t="s">
        <v>136</v>
      </c>
      <c r="AU223" s="206" t="s">
        <v>83</v>
      </c>
      <c r="AV223" s="12" t="s">
        <v>85</v>
      </c>
      <c r="AW223" s="12" t="s">
        <v>31</v>
      </c>
      <c r="AX223" s="12" t="s">
        <v>75</v>
      </c>
      <c r="AY223" s="206" t="s">
        <v>126</v>
      </c>
    </row>
    <row r="224" spans="1:65" s="14" customFormat="1" ht="11.25">
      <c r="B224" s="218"/>
      <c r="C224" s="219"/>
      <c r="D224" s="191" t="s">
        <v>136</v>
      </c>
      <c r="E224" s="220" t="s">
        <v>1</v>
      </c>
      <c r="F224" s="221" t="s">
        <v>878</v>
      </c>
      <c r="G224" s="219"/>
      <c r="H224" s="220" t="s">
        <v>1</v>
      </c>
      <c r="I224" s="219"/>
      <c r="J224" s="219"/>
      <c r="K224" s="219"/>
      <c r="L224" s="223"/>
      <c r="M224" s="224"/>
      <c r="N224" s="225"/>
      <c r="O224" s="225"/>
      <c r="P224" s="225"/>
      <c r="Q224" s="225"/>
      <c r="R224" s="225"/>
      <c r="S224" s="225"/>
      <c r="T224" s="226"/>
      <c r="AT224" s="227" t="s">
        <v>136</v>
      </c>
      <c r="AU224" s="227" t="s">
        <v>83</v>
      </c>
      <c r="AV224" s="14" t="s">
        <v>83</v>
      </c>
      <c r="AW224" s="14" t="s">
        <v>31</v>
      </c>
      <c r="AX224" s="14" t="s">
        <v>75</v>
      </c>
      <c r="AY224" s="227" t="s">
        <v>126</v>
      </c>
    </row>
    <row r="225" spans="1:65" s="12" customFormat="1" ht="11.25">
      <c r="B225" s="196"/>
      <c r="C225" s="197"/>
      <c r="D225" s="191" t="s">
        <v>136</v>
      </c>
      <c r="E225" s="198" t="s">
        <v>1</v>
      </c>
      <c r="F225" s="199" t="s">
        <v>85</v>
      </c>
      <c r="G225" s="197"/>
      <c r="H225" s="200">
        <v>2</v>
      </c>
      <c r="I225" s="197"/>
      <c r="J225" s="197"/>
      <c r="K225" s="197"/>
      <c r="L225" s="202"/>
      <c r="M225" s="203"/>
      <c r="N225" s="204"/>
      <c r="O225" s="204"/>
      <c r="P225" s="204"/>
      <c r="Q225" s="204"/>
      <c r="R225" s="204"/>
      <c r="S225" s="204"/>
      <c r="T225" s="205"/>
      <c r="AT225" s="206" t="s">
        <v>136</v>
      </c>
      <c r="AU225" s="206" t="s">
        <v>83</v>
      </c>
      <c r="AV225" s="12" t="s">
        <v>85</v>
      </c>
      <c r="AW225" s="12" t="s">
        <v>31</v>
      </c>
      <c r="AX225" s="12" t="s">
        <v>75</v>
      </c>
      <c r="AY225" s="206" t="s">
        <v>126</v>
      </c>
    </row>
    <row r="226" spans="1:65" s="14" customFormat="1" ht="11.25">
      <c r="B226" s="218"/>
      <c r="C226" s="219"/>
      <c r="D226" s="191" t="s">
        <v>136</v>
      </c>
      <c r="E226" s="220" t="s">
        <v>1</v>
      </c>
      <c r="F226" s="221" t="s">
        <v>830</v>
      </c>
      <c r="G226" s="219"/>
      <c r="H226" s="220" t="s">
        <v>1</v>
      </c>
      <c r="I226" s="219"/>
      <c r="J226" s="219"/>
      <c r="K226" s="219"/>
      <c r="L226" s="223"/>
      <c r="M226" s="224"/>
      <c r="N226" s="225"/>
      <c r="O226" s="225"/>
      <c r="P226" s="225"/>
      <c r="Q226" s="225"/>
      <c r="R226" s="225"/>
      <c r="S226" s="225"/>
      <c r="T226" s="226"/>
      <c r="AT226" s="227" t="s">
        <v>136</v>
      </c>
      <c r="AU226" s="227" t="s">
        <v>83</v>
      </c>
      <c r="AV226" s="14" t="s">
        <v>83</v>
      </c>
      <c r="AW226" s="14" t="s">
        <v>31</v>
      </c>
      <c r="AX226" s="14" t="s">
        <v>75</v>
      </c>
      <c r="AY226" s="227" t="s">
        <v>126</v>
      </c>
    </row>
    <row r="227" spans="1:65" s="12" customFormat="1" ht="11.25">
      <c r="B227" s="196"/>
      <c r="C227" s="197"/>
      <c r="D227" s="191" t="s">
        <v>136</v>
      </c>
      <c r="E227" s="198" t="s">
        <v>1</v>
      </c>
      <c r="F227" s="199" t="s">
        <v>85</v>
      </c>
      <c r="G227" s="197"/>
      <c r="H227" s="200">
        <v>2</v>
      </c>
      <c r="I227" s="197"/>
      <c r="J227" s="197"/>
      <c r="K227" s="197"/>
      <c r="L227" s="202"/>
      <c r="M227" s="203"/>
      <c r="N227" s="204"/>
      <c r="O227" s="204"/>
      <c r="P227" s="204"/>
      <c r="Q227" s="204"/>
      <c r="R227" s="204"/>
      <c r="S227" s="204"/>
      <c r="T227" s="205"/>
      <c r="AT227" s="206" t="s">
        <v>136</v>
      </c>
      <c r="AU227" s="206" t="s">
        <v>83</v>
      </c>
      <c r="AV227" s="12" t="s">
        <v>85</v>
      </c>
      <c r="AW227" s="12" t="s">
        <v>31</v>
      </c>
      <c r="AX227" s="12" t="s">
        <v>75</v>
      </c>
      <c r="AY227" s="206" t="s">
        <v>126</v>
      </c>
    </row>
    <row r="228" spans="1:65" s="13" customFormat="1" ht="11.25">
      <c r="B228" s="207"/>
      <c r="C228" s="208"/>
      <c r="D228" s="191" t="s">
        <v>136</v>
      </c>
      <c r="E228" s="209" t="s">
        <v>1</v>
      </c>
      <c r="F228" s="210" t="s">
        <v>138</v>
      </c>
      <c r="G228" s="208"/>
      <c r="H228" s="211">
        <v>10</v>
      </c>
      <c r="I228" s="208"/>
      <c r="J228" s="208"/>
      <c r="K228" s="208"/>
      <c r="L228" s="213"/>
      <c r="M228" s="214"/>
      <c r="N228" s="215"/>
      <c r="O228" s="215"/>
      <c r="P228" s="215"/>
      <c r="Q228" s="215"/>
      <c r="R228" s="215"/>
      <c r="S228" s="215"/>
      <c r="T228" s="216"/>
      <c r="AT228" s="217" t="s">
        <v>136</v>
      </c>
      <c r="AU228" s="217" t="s">
        <v>83</v>
      </c>
      <c r="AV228" s="13" t="s">
        <v>133</v>
      </c>
      <c r="AW228" s="13" t="s">
        <v>31</v>
      </c>
      <c r="AX228" s="13" t="s">
        <v>83</v>
      </c>
      <c r="AY228" s="217" t="s">
        <v>126</v>
      </c>
    </row>
    <row r="229" spans="1:65" s="14" customFormat="1" ht="11.25">
      <c r="B229" s="218"/>
      <c r="C229" s="219"/>
      <c r="D229" s="191" t="s">
        <v>136</v>
      </c>
      <c r="E229" s="220" t="s">
        <v>1</v>
      </c>
      <c r="F229" s="221" t="s">
        <v>139</v>
      </c>
      <c r="G229" s="219"/>
      <c r="H229" s="220" t="s">
        <v>1</v>
      </c>
      <c r="I229" s="219"/>
      <c r="J229" s="219"/>
      <c r="K229" s="219"/>
      <c r="L229" s="223"/>
      <c r="M229" s="224"/>
      <c r="N229" s="225"/>
      <c r="O229" s="225"/>
      <c r="P229" s="225"/>
      <c r="Q229" s="225"/>
      <c r="R229" s="225"/>
      <c r="S229" s="225"/>
      <c r="T229" s="226"/>
      <c r="AT229" s="227" t="s">
        <v>136</v>
      </c>
      <c r="AU229" s="227" t="s">
        <v>83</v>
      </c>
      <c r="AV229" s="14" t="s">
        <v>83</v>
      </c>
      <c r="AW229" s="14" t="s">
        <v>31</v>
      </c>
      <c r="AX229" s="14" t="s">
        <v>75</v>
      </c>
      <c r="AY229" s="227" t="s">
        <v>126</v>
      </c>
    </row>
    <row r="230" spans="1:65" s="2" customFormat="1" ht="24.2" customHeight="1">
      <c r="A230" s="33"/>
      <c r="B230" s="34"/>
      <c r="C230" s="177" t="s">
        <v>167</v>
      </c>
      <c r="D230" s="177" t="s">
        <v>127</v>
      </c>
      <c r="E230" s="178" t="s">
        <v>879</v>
      </c>
      <c r="F230" s="179" t="s">
        <v>880</v>
      </c>
      <c r="G230" s="180" t="s">
        <v>142</v>
      </c>
      <c r="H230" s="181">
        <v>10</v>
      </c>
      <c r="I230" s="291"/>
      <c r="J230" s="183">
        <f>ROUND(I230*H230,2)</f>
        <v>0</v>
      </c>
      <c r="K230" s="179" t="s">
        <v>131</v>
      </c>
      <c r="L230" s="184"/>
      <c r="M230" s="185" t="s">
        <v>1</v>
      </c>
      <c r="N230" s="186" t="s">
        <v>40</v>
      </c>
      <c r="O230" s="70"/>
      <c r="P230" s="187">
        <f>O230*H230</f>
        <v>0</v>
      </c>
      <c r="Q230" s="187">
        <v>0.13431000000000001</v>
      </c>
      <c r="R230" s="187">
        <f>Q230*H230</f>
        <v>1.3431000000000002</v>
      </c>
      <c r="S230" s="187">
        <v>0</v>
      </c>
      <c r="T230" s="188">
        <f>S230*H230</f>
        <v>0</v>
      </c>
      <c r="U230" s="33"/>
      <c r="V230" s="33"/>
      <c r="W230" s="33"/>
      <c r="X230" s="33"/>
      <c r="Y230" s="33"/>
      <c r="Z230" s="33"/>
      <c r="AA230" s="33"/>
      <c r="AB230" s="33"/>
      <c r="AC230" s="33"/>
      <c r="AD230" s="33"/>
      <c r="AE230" s="33"/>
      <c r="AR230" s="189" t="s">
        <v>132</v>
      </c>
      <c r="AT230" s="189" t="s">
        <v>127</v>
      </c>
      <c r="AU230" s="189" t="s">
        <v>83</v>
      </c>
      <c r="AY230" s="16" t="s">
        <v>126</v>
      </c>
      <c r="BE230" s="190">
        <f>IF(N230="základní",J230,0)</f>
        <v>0</v>
      </c>
      <c r="BF230" s="190">
        <f>IF(N230="snížená",J230,0)</f>
        <v>0</v>
      </c>
      <c r="BG230" s="190">
        <f>IF(N230="zákl. přenesená",J230,0)</f>
        <v>0</v>
      </c>
      <c r="BH230" s="190">
        <f>IF(N230="sníž. přenesená",J230,0)</f>
        <v>0</v>
      </c>
      <c r="BI230" s="190">
        <f>IF(N230="nulová",J230,0)</f>
        <v>0</v>
      </c>
      <c r="BJ230" s="16" t="s">
        <v>83</v>
      </c>
      <c r="BK230" s="190">
        <f>ROUND(I230*H230,2)</f>
        <v>0</v>
      </c>
      <c r="BL230" s="16" t="s">
        <v>133</v>
      </c>
      <c r="BM230" s="189" t="s">
        <v>881</v>
      </c>
    </row>
    <row r="231" spans="1:65" s="2" customFormat="1" ht="11.25">
      <c r="A231" s="33"/>
      <c r="B231" s="34"/>
      <c r="C231" s="35"/>
      <c r="D231" s="191" t="s">
        <v>135</v>
      </c>
      <c r="E231" s="35"/>
      <c r="F231" s="192" t="s">
        <v>880</v>
      </c>
      <c r="G231" s="35"/>
      <c r="H231" s="35"/>
      <c r="I231" s="35"/>
      <c r="J231" s="35"/>
      <c r="K231" s="35"/>
      <c r="L231" s="38"/>
      <c r="M231" s="194"/>
      <c r="N231" s="195"/>
      <c r="O231" s="70"/>
      <c r="P231" s="70"/>
      <c r="Q231" s="70"/>
      <c r="R231" s="70"/>
      <c r="S231" s="70"/>
      <c r="T231" s="71"/>
      <c r="U231" s="33"/>
      <c r="V231" s="33"/>
      <c r="W231" s="33"/>
      <c r="X231" s="33"/>
      <c r="Y231" s="33"/>
      <c r="Z231" s="33"/>
      <c r="AA231" s="33"/>
      <c r="AB231" s="33"/>
      <c r="AC231" s="33"/>
      <c r="AD231" s="33"/>
      <c r="AE231" s="33"/>
      <c r="AT231" s="16" t="s">
        <v>135</v>
      </c>
      <c r="AU231" s="16" t="s">
        <v>83</v>
      </c>
    </row>
    <row r="232" spans="1:65" s="14" customFormat="1" ht="11.25">
      <c r="B232" s="218"/>
      <c r="C232" s="219"/>
      <c r="D232" s="191" t="s">
        <v>136</v>
      </c>
      <c r="E232" s="220" t="s">
        <v>1</v>
      </c>
      <c r="F232" s="221" t="s">
        <v>882</v>
      </c>
      <c r="G232" s="219"/>
      <c r="H232" s="220" t="s">
        <v>1</v>
      </c>
      <c r="I232" s="219"/>
      <c r="J232" s="219"/>
      <c r="K232" s="219"/>
      <c r="L232" s="223"/>
      <c r="M232" s="224"/>
      <c r="N232" s="225"/>
      <c r="O232" s="225"/>
      <c r="P232" s="225"/>
      <c r="Q232" s="225"/>
      <c r="R232" s="225"/>
      <c r="S232" s="225"/>
      <c r="T232" s="226"/>
      <c r="AT232" s="227" t="s">
        <v>136</v>
      </c>
      <c r="AU232" s="227" t="s">
        <v>83</v>
      </c>
      <c r="AV232" s="14" t="s">
        <v>83</v>
      </c>
      <c r="AW232" s="14" t="s">
        <v>31</v>
      </c>
      <c r="AX232" s="14" t="s">
        <v>75</v>
      </c>
      <c r="AY232" s="227" t="s">
        <v>126</v>
      </c>
    </row>
    <row r="233" spans="1:65" s="12" customFormat="1" ht="11.25">
      <c r="B233" s="196"/>
      <c r="C233" s="197"/>
      <c r="D233" s="191" t="s">
        <v>136</v>
      </c>
      <c r="E233" s="198" t="s">
        <v>1</v>
      </c>
      <c r="F233" s="199" t="s">
        <v>883</v>
      </c>
      <c r="G233" s="197"/>
      <c r="H233" s="200">
        <v>2</v>
      </c>
      <c r="I233" s="197"/>
      <c r="J233" s="197"/>
      <c r="K233" s="197"/>
      <c r="L233" s="202"/>
      <c r="M233" s="203"/>
      <c r="N233" s="204"/>
      <c r="O233" s="204"/>
      <c r="P233" s="204"/>
      <c r="Q233" s="204"/>
      <c r="R233" s="204"/>
      <c r="S233" s="204"/>
      <c r="T233" s="205"/>
      <c r="AT233" s="206" t="s">
        <v>136</v>
      </c>
      <c r="AU233" s="206" t="s">
        <v>83</v>
      </c>
      <c r="AV233" s="12" t="s">
        <v>85</v>
      </c>
      <c r="AW233" s="12" t="s">
        <v>31</v>
      </c>
      <c r="AX233" s="12" t="s">
        <v>75</v>
      </c>
      <c r="AY233" s="206" t="s">
        <v>126</v>
      </c>
    </row>
    <row r="234" spans="1:65" s="14" customFormat="1" ht="11.25">
      <c r="B234" s="218"/>
      <c r="C234" s="219"/>
      <c r="D234" s="191" t="s">
        <v>136</v>
      </c>
      <c r="E234" s="220" t="s">
        <v>1</v>
      </c>
      <c r="F234" s="221" t="s">
        <v>884</v>
      </c>
      <c r="G234" s="219"/>
      <c r="H234" s="220" t="s">
        <v>1</v>
      </c>
      <c r="I234" s="219"/>
      <c r="J234" s="219"/>
      <c r="K234" s="219"/>
      <c r="L234" s="223"/>
      <c r="M234" s="224"/>
      <c r="N234" s="225"/>
      <c r="O234" s="225"/>
      <c r="P234" s="225"/>
      <c r="Q234" s="225"/>
      <c r="R234" s="225"/>
      <c r="S234" s="225"/>
      <c r="T234" s="226"/>
      <c r="AT234" s="227" t="s">
        <v>136</v>
      </c>
      <c r="AU234" s="227" t="s">
        <v>83</v>
      </c>
      <c r="AV234" s="14" t="s">
        <v>83</v>
      </c>
      <c r="AW234" s="14" t="s">
        <v>31</v>
      </c>
      <c r="AX234" s="14" t="s">
        <v>75</v>
      </c>
      <c r="AY234" s="227" t="s">
        <v>126</v>
      </c>
    </row>
    <row r="235" spans="1:65" s="12" customFormat="1" ht="11.25">
      <c r="B235" s="196"/>
      <c r="C235" s="197"/>
      <c r="D235" s="191" t="s">
        <v>136</v>
      </c>
      <c r="E235" s="198" t="s">
        <v>1</v>
      </c>
      <c r="F235" s="199" t="s">
        <v>133</v>
      </c>
      <c r="G235" s="197"/>
      <c r="H235" s="200">
        <v>4</v>
      </c>
      <c r="I235" s="197"/>
      <c r="J235" s="197"/>
      <c r="K235" s="197"/>
      <c r="L235" s="202"/>
      <c r="M235" s="203"/>
      <c r="N235" s="204"/>
      <c r="O235" s="204"/>
      <c r="P235" s="204"/>
      <c r="Q235" s="204"/>
      <c r="R235" s="204"/>
      <c r="S235" s="204"/>
      <c r="T235" s="205"/>
      <c r="AT235" s="206" t="s">
        <v>136</v>
      </c>
      <c r="AU235" s="206" t="s">
        <v>83</v>
      </c>
      <c r="AV235" s="12" t="s">
        <v>85</v>
      </c>
      <c r="AW235" s="12" t="s">
        <v>31</v>
      </c>
      <c r="AX235" s="12" t="s">
        <v>75</v>
      </c>
      <c r="AY235" s="206" t="s">
        <v>126</v>
      </c>
    </row>
    <row r="236" spans="1:65" s="14" customFormat="1" ht="11.25">
      <c r="B236" s="218"/>
      <c r="C236" s="219"/>
      <c r="D236" s="191" t="s">
        <v>136</v>
      </c>
      <c r="E236" s="220" t="s">
        <v>1</v>
      </c>
      <c r="F236" s="221" t="s">
        <v>830</v>
      </c>
      <c r="G236" s="219"/>
      <c r="H236" s="220" t="s">
        <v>1</v>
      </c>
      <c r="I236" s="219"/>
      <c r="J236" s="219"/>
      <c r="K236" s="219"/>
      <c r="L236" s="223"/>
      <c r="M236" s="224"/>
      <c r="N236" s="225"/>
      <c r="O236" s="225"/>
      <c r="P236" s="225"/>
      <c r="Q236" s="225"/>
      <c r="R236" s="225"/>
      <c r="S236" s="225"/>
      <c r="T236" s="226"/>
      <c r="AT236" s="227" t="s">
        <v>136</v>
      </c>
      <c r="AU236" s="227" t="s">
        <v>83</v>
      </c>
      <c r="AV236" s="14" t="s">
        <v>83</v>
      </c>
      <c r="AW236" s="14" t="s">
        <v>31</v>
      </c>
      <c r="AX236" s="14" t="s">
        <v>75</v>
      </c>
      <c r="AY236" s="227" t="s">
        <v>126</v>
      </c>
    </row>
    <row r="237" spans="1:65" s="12" customFormat="1" ht="11.25">
      <c r="B237" s="196"/>
      <c r="C237" s="197"/>
      <c r="D237" s="191" t="s">
        <v>136</v>
      </c>
      <c r="E237" s="198" t="s">
        <v>1</v>
      </c>
      <c r="F237" s="199" t="s">
        <v>133</v>
      </c>
      <c r="G237" s="197"/>
      <c r="H237" s="200">
        <v>4</v>
      </c>
      <c r="I237" s="197"/>
      <c r="J237" s="197"/>
      <c r="K237" s="197"/>
      <c r="L237" s="202"/>
      <c r="M237" s="203"/>
      <c r="N237" s="204"/>
      <c r="O237" s="204"/>
      <c r="P237" s="204"/>
      <c r="Q237" s="204"/>
      <c r="R237" s="204"/>
      <c r="S237" s="204"/>
      <c r="T237" s="205"/>
      <c r="AT237" s="206" t="s">
        <v>136</v>
      </c>
      <c r="AU237" s="206" t="s">
        <v>83</v>
      </c>
      <c r="AV237" s="12" t="s">
        <v>85</v>
      </c>
      <c r="AW237" s="12" t="s">
        <v>31</v>
      </c>
      <c r="AX237" s="12" t="s">
        <v>75</v>
      </c>
      <c r="AY237" s="206" t="s">
        <v>126</v>
      </c>
    </row>
    <row r="238" spans="1:65" s="13" customFormat="1" ht="11.25">
      <c r="B238" s="207"/>
      <c r="C238" s="208"/>
      <c r="D238" s="191" t="s">
        <v>136</v>
      </c>
      <c r="E238" s="209" t="s">
        <v>1</v>
      </c>
      <c r="F238" s="210" t="s">
        <v>138</v>
      </c>
      <c r="G238" s="208"/>
      <c r="H238" s="211">
        <v>10</v>
      </c>
      <c r="I238" s="208"/>
      <c r="J238" s="208"/>
      <c r="K238" s="208"/>
      <c r="L238" s="213"/>
      <c r="M238" s="214"/>
      <c r="N238" s="215"/>
      <c r="O238" s="215"/>
      <c r="P238" s="215"/>
      <c r="Q238" s="215"/>
      <c r="R238" s="215"/>
      <c r="S238" s="215"/>
      <c r="T238" s="216"/>
      <c r="AT238" s="217" t="s">
        <v>136</v>
      </c>
      <c r="AU238" s="217" t="s">
        <v>83</v>
      </c>
      <c r="AV238" s="13" t="s">
        <v>133</v>
      </c>
      <c r="AW238" s="13" t="s">
        <v>31</v>
      </c>
      <c r="AX238" s="13" t="s">
        <v>83</v>
      </c>
      <c r="AY238" s="217" t="s">
        <v>126</v>
      </c>
    </row>
    <row r="239" spans="1:65" s="14" customFormat="1" ht="11.25">
      <c r="B239" s="218"/>
      <c r="C239" s="219"/>
      <c r="D239" s="191" t="s">
        <v>136</v>
      </c>
      <c r="E239" s="220" t="s">
        <v>1</v>
      </c>
      <c r="F239" s="221" t="s">
        <v>139</v>
      </c>
      <c r="G239" s="219"/>
      <c r="H239" s="220" t="s">
        <v>1</v>
      </c>
      <c r="I239" s="219"/>
      <c r="J239" s="219"/>
      <c r="K239" s="219"/>
      <c r="L239" s="223"/>
      <c r="M239" s="224"/>
      <c r="N239" s="225"/>
      <c r="O239" s="225"/>
      <c r="P239" s="225"/>
      <c r="Q239" s="225"/>
      <c r="R239" s="225"/>
      <c r="S239" s="225"/>
      <c r="T239" s="226"/>
      <c r="AT239" s="227" t="s">
        <v>136</v>
      </c>
      <c r="AU239" s="227" t="s">
        <v>83</v>
      </c>
      <c r="AV239" s="14" t="s">
        <v>83</v>
      </c>
      <c r="AW239" s="14" t="s">
        <v>31</v>
      </c>
      <c r="AX239" s="14" t="s">
        <v>75</v>
      </c>
      <c r="AY239" s="227" t="s">
        <v>126</v>
      </c>
    </row>
    <row r="240" spans="1:65" s="2" customFormat="1" ht="24.2" customHeight="1">
      <c r="A240" s="33"/>
      <c r="B240" s="34"/>
      <c r="C240" s="177" t="s">
        <v>195</v>
      </c>
      <c r="D240" s="177" t="s">
        <v>127</v>
      </c>
      <c r="E240" s="178" t="s">
        <v>885</v>
      </c>
      <c r="F240" s="179" t="s">
        <v>886</v>
      </c>
      <c r="G240" s="180" t="s">
        <v>142</v>
      </c>
      <c r="H240" s="181">
        <v>6</v>
      </c>
      <c r="I240" s="291"/>
      <c r="J240" s="183">
        <f>ROUND(I240*H240,2)</f>
        <v>0</v>
      </c>
      <c r="K240" s="179" t="s">
        <v>131</v>
      </c>
      <c r="L240" s="184"/>
      <c r="M240" s="185" t="s">
        <v>1</v>
      </c>
      <c r="N240" s="186" t="s">
        <v>40</v>
      </c>
      <c r="O240" s="70"/>
      <c r="P240" s="187">
        <f>O240*H240</f>
        <v>0</v>
      </c>
      <c r="Q240" s="187">
        <v>0.13804</v>
      </c>
      <c r="R240" s="187">
        <f>Q240*H240</f>
        <v>0.82823999999999998</v>
      </c>
      <c r="S240" s="187">
        <v>0</v>
      </c>
      <c r="T240" s="188">
        <f>S240*H240</f>
        <v>0</v>
      </c>
      <c r="U240" s="33"/>
      <c r="V240" s="33"/>
      <c r="W240" s="33"/>
      <c r="X240" s="33"/>
      <c r="Y240" s="33"/>
      <c r="Z240" s="33"/>
      <c r="AA240" s="33"/>
      <c r="AB240" s="33"/>
      <c r="AC240" s="33"/>
      <c r="AD240" s="33"/>
      <c r="AE240" s="33"/>
      <c r="AR240" s="189" t="s">
        <v>132</v>
      </c>
      <c r="AT240" s="189" t="s">
        <v>127</v>
      </c>
      <c r="AU240" s="189" t="s">
        <v>83</v>
      </c>
      <c r="AY240" s="16" t="s">
        <v>126</v>
      </c>
      <c r="BE240" s="190">
        <f>IF(N240="základní",J240,0)</f>
        <v>0</v>
      </c>
      <c r="BF240" s="190">
        <f>IF(N240="snížená",J240,0)</f>
        <v>0</v>
      </c>
      <c r="BG240" s="190">
        <f>IF(N240="zákl. přenesená",J240,0)</f>
        <v>0</v>
      </c>
      <c r="BH240" s="190">
        <f>IF(N240="sníž. přenesená",J240,0)</f>
        <v>0</v>
      </c>
      <c r="BI240" s="190">
        <f>IF(N240="nulová",J240,0)</f>
        <v>0</v>
      </c>
      <c r="BJ240" s="16" t="s">
        <v>83</v>
      </c>
      <c r="BK240" s="190">
        <f>ROUND(I240*H240,2)</f>
        <v>0</v>
      </c>
      <c r="BL240" s="16" t="s">
        <v>133</v>
      </c>
      <c r="BM240" s="189" t="s">
        <v>887</v>
      </c>
    </row>
    <row r="241" spans="1:65" s="2" customFormat="1" ht="11.25">
      <c r="A241" s="33"/>
      <c r="B241" s="34"/>
      <c r="C241" s="35"/>
      <c r="D241" s="191" t="s">
        <v>135</v>
      </c>
      <c r="E241" s="35"/>
      <c r="F241" s="192" t="s">
        <v>886</v>
      </c>
      <c r="G241" s="35"/>
      <c r="H241" s="35"/>
      <c r="I241" s="35"/>
      <c r="J241" s="35"/>
      <c r="K241" s="35"/>
      <c r="L241" s="38"/>
      <c r="M241" s="194"/>
      <c r="N241" s="195"/>
      <c r="O241" s="70"/>
      <c r="P241" s="70"/>
      <c r="Q241" s="70"/>
      <c r="R241" s="70"/>
      <c r="S241" s="70"/>
      <c r="T241" s="71"/>
      <c r="U241" s="33"/>
      <c r="V241" s="33"/>
      <c r="W241" s="33"/>
      <c r="X241" s="33"/>
      <c r="Y241" s="33"/>
      <c r="Z241" s="33"/>
      <c r="AA241" s="33"/>
      <c r="AB241" s="33"/>
      <c r="AC241" s="33"/>
      <c r="AD241" s="33"/>
      <c r="AE241" s="33"/>
      <c r="AT241" s="16" t="s">
        <v>135</v>
      </c>
      <c r="AU241" s="16" t="s">
        <v>83</v>
      </c>
    </row>
    <row r="242" spans="1:65" s="14" customFormat="1" ht="11.25">
      <c r="B242" s="218"/>
      <c r="C242" s="219"/>
      <c r="D242" s="191" t="s">
        <v>136</v>
      </c>
      <c r="E242" s="220" t="s">
        <v>1</v>
      </c>
      <c r="F242" s="221" t="s">
        <v>888</v>
      </c>
      <c r="G242" s="219"/>
      <c r="H242" s="220" t="s">
        <v>1</v>
      </c>
      <c r="I242" s="219"/>
      <c r="J242" s="219"/>
      <c r="K242" s="219"/>
      <c r="L242" s="223"/>
      <c r="M242" s="224"/>
      <c r="N242" s="225"/>
      <c r="O242" s="225"/>
      <c r="P242" s="225"/>
      <c r="Q242" s="225"/>
      <c r="R242" s="225"/>
      <c r="S242" s="225"/>
      <c r="T242" s="226"/>
      <c r="AT242" s="227" t="s">
        <v>136</v>
      </c>
      <c r="AU242" s="227" t="s">
        <v>83</v>
      </c>
      <c r="AV242" s="14" t="s">
        <v>83</v>
      </c>
      <c r="AW242" s="14" t="s">
        <v>31</v>
      </c>
      <c r="AX242" s="14" t="s">
        <v>75</v>
      </c>
      <c r="AY242" s="227" t="s">
        <v>126</v>
      </c>
    </row>
    <row r="243" spans="1:65" s="12" customFormat="1" ht="11.25">
      <c r="B243" s="196"/>
      <c r="C243" s="197"/>
      <c r="D243" s="191" t="s">
        <v>136</v>
      </c>
      <c r="E243" s="198" t="s">
        <v>1</v>
      </c>
      <c r="F243" s="199" t="s">
        <v>862</v>
      </c>
      <c r="G243" s="197"/>
      <c r="H243" s="200">
        <v>4</v>
      </c>
      <c r="I243" s="197"/>
      <c r="J243" s="197"/>
      <c r="K243" s="197"/>
      <c r="L243" s="202"/>
      <c r="M243" s="203"/>
      <c r="N243" s="204"/>
      <c r="O243" s="204"/>
      <c r="P243" s="204"/>
      <c r="Q243" s="204"/>
      <c r="R243" s="204"/>
      <c r="S243" s="204"/>
      <c r="T243" s="205"/>
      <c r="AT243" s="206" t="s">
        <v>136</v>
      </c>
      <c r="AU243" s="206" t="s">
        <v>83</v>
      </c>
      <c r="AV243" s="12" t="s">
        <v>85</v>
      </c>
      <c r="AW243" s="12" t="s">
        <v>31</v>
      </c>
      <c r="AX243" s="12" t="s">
        <v>75</v>
      </c>
      <c r="AY243" s="206" t="s">
        <v>126</v>
      </c>
    </row>
    <row r="244" spans="1:65" s="14" customFormat="1" ht="11.25">
      <c r="B244" s="218"/>
      <c r="C244" s="219"/>
      <c r="D244" s="191" t="s">
        <v>136</v>
      </c>
      <c r="E244" s="220" t="s">
        <v>1</v>
      </c>
      <c r="F244" s="221" t="s">
        <v>889</v>
      </c>
      <c r="G244" s="219"/>
      <c r="H244" s="220" t="s">
        <v>1</v>
      </c>
      <c r="I244" s="219"/>
      <c r="J244" s="219"/>
      <c r="K244" s="219"/>
      <c r="L244" s="223"/>
      <c r="M244" s="224"/>
      <c r="N244" s="225"/>
      <c r="O244" s="225"/>
      <c r="P244" s="225"/>
      <c r="Q244" s="225"/>
      <c r="R244" s="225"/>
      <c r="S244" s="225"/>
      <c r="T244" s="226"/>
      <c r="AT244" s="227" t="s">
        <v>136</v>
      </c>
      <c r="AU244" s="227" t="s">
        <v>83</v>
      </c>
      <c r="AV244" s="14" t="s">
        <v>83</v>
      </c>
      <c r="AW244" s="14" t="s">
        <v>31</v>
      </c>
      <c r="AX244" s="14" t="s">
        <v>75</v>
      </c>
      <c r="AY244" s="227" t="s">
        <v>126</v>
      </c>
    </row>
    <row r="245" spans="1:65" s="12" customFormat="1" ht="11.25">
      <c r="B245" s="196"/>
      <c r="C245" s="197"/>
      <c r="D245" s="191" t="s">
        <v>136</v>
      </c>
      <c r="E245" s="198" t="s">
        <v>1</v>
      </c>
      <c r="F245" s="199" t="s">
        <v>83</v>
      </c>
      <c r="G245" s="197"/>
      <c r="H245" s="200">
        <v>1</v>
      </c>
      <c r="I245" s="197"/>
      <c r="J245" s="197"/>
      <c r="K245" s="197"/>
      <c r="L245" s="202"/>
      <c r="M245" s="203"/>
      <c r="N245" s="204"/>
      <c r="O245" s="204"/>
      <c r="P245" s="204"/>
      <c r="Q245" s="204"/>
      <c r="R245" s="204"/>
      <c r="S245" s="204"/>
      <c r="T245" s="205"/>
      <c r="AT245" s="206" t="s">
        <v>136</v>
      </c>
      <c r="AU245" s="206" t="s">
        <v>83</v>
      </c>
      <c r="AV245" s="12" t="s">
        <v>85</v>
      </c>
      <c r="AW245" s="12" t="s">
        <v>31</v>
      </c>
      <c r="AX245" s="12" t="s">
        <v>75</v>
      </c>
      <c r="AY245" s="206" t="s">
        <v>126</v>
      </c>
    </row>
    <row r="246" spans="1:65" s="14" customFormat="1" ht="11.25">
      <c r="B246" s="218"/>
      <c r="C246" s="219"/>
      <c r="D246" s="191" t="s">
        <v>136</v>
      </c>
      <c r="E246" s="220" t="s">
        <v>1</v>
      </c>
      <c r="F246" s="221" t="s">
        <v>830</v>
      </c>
      <c r="G246" s="219"/>
      <c r="H246" s="220" t="s">
        <v>1</v>
      </c>
      <c r="I246" s="219"/>
      <c r="J246" s="219"/>
      <c r="K246" s="219"/>
      <c r="L246" s="223"/>
      <c r="M246" s="224"/>
      <c r="N246" s="225"/>
      <c r="O246" s="225"/>
      <c r="P246" s="225"/>
      <c r="Q246" s="225"/>
      <c r="R246" s="225"/>
      <c r="S246" s="225"/>
      <c r="T246" s="226"/>
      <c r="AT246" s="227" t="s">
        <v>136</v>
      </c>
      <c r="AU246" s="227" t="s">
        <v>83</v>
      </c>
      <c r="AV246" s="14" t="s">
        <v>83</v>
      </c>
      <c r="AW246" s="14" t="s">
        <v>31</v>
      </c>
      <c r="AX246" s="14" t="s">
        <v>75</v>
      </c>
      <c r="AY246" s="227" t="s">
        <v>126</v>
      </c>
    </row>
    <row r="247" spans="1:65" s="12" customFormat="1" ht="11.25">
      <c r="B247" s="196"/>
      <c r="C247" s="197"/>
      <c r="D247" s="191" t="s">
        <v>136</v>
      </c>
      <c r="E247" s="198" t="s">
        <v>1</v>
      </c>
      <c r="F247" s="199" t="s">
        <v>83</v>
      </c>
      <c r="G247" s="197"/>
      <c r="H247" s="200">
        <v>1</v>
      </c>
      <c r="I247" s="197"/>
      <c r="J247" s="197"/>
      <c r="K247" s="197"/>
      <c r="L247" s="202"/>
      <c r="M247" s="203"/>
      <c r="N247" s="204"/>
      <c r="O247" s="204"/>
      <c r="P247" s="204"/>
      <c r="Q247" s="204"/>
      <c r="R247" s="204"/>
      <c r="S247" s="204"/>
      <c r="T247" s="205"/>
      <c r="AT247" s="206" t="s">
        <v>136</v>
      </c>
      <c r="AU247" s="206" t="s">
        <v>83</v>
      </c>
      <c r="AV247" s="12" t="s">
        <v>85</v>
      </c>
      <c r="AW247" s="12" t="s">
        <v>31</v>
      </c>
      <c r="AX247" s="12" t="s">
        <v>75</v>
      </c>
      <c r="AY247" s="206" t="s">
        <v>126</v>
      </c>
    </row>
    <row r="248" spans="1:65" s="13" customFormat="1" ht="11.25">
      <c r="B248" s="207"/>
      <c r="C248" s="208"/>
      <c r="D248" s="191" t="s">
        <v>136</v>
      </c>
      <c r="E248" s="209" t="s">
        <v>1</v>
      </c>
      <c r="F248" s="210" t="s">
        <v>138</v>
      </c>
      <c r="G248" s="208"/>
      <c r="H248" s="211">
        <v>6</v>
      </c>
      <c r="I248" s="208"/>
      <c r="J248" s="208"/>
      <c r="K248" s="208"/>
      <c r="L248" s="213"/>
      <c r="M248" s="214"/>
      <c r="N248" s="215"/>
      <c r="O248" s="215"/>
      <c r="P248" s="215"/>
      <c r="Q248" s="215"/>
      <c r="R248" s="215"/>
      <c r="S248" s="215"/>
      <c r="T248" s="216"/>
      <c r="AT248" s="217" t="s">
        <v>136</v>
      </c>
      <c r="AU248" s="217" t="s">
        <v>83</v>
      </c>
      <c r="AV248" s="13" t="s">
        <v>133</v>
      </c>
      <c r="AW248" s="13" t="s">
        <v>31</v>
      </c>
      <c r="AX248" s="13" t="s">
        <v>83</v>
      </c>
      <c r="AY248" s="217" t="s">
        <v>126</v>
      </c>
    </row>
    <row r="249" spans="1:65" s="14" customFormat="1" ht="11.25">
      <c r="B249" s="218"/>
      <c r="C249" s="219"/>
      <c r="D249" s="191" t="s">
        <v>136</v>
      </c>
      <c r="E249" s="220" t="s">
        <v>1</v>
      </c>
      <c r="F249" s="221" t="s">
        <v>139</v>
      </c>
      <c r="G249" s="219"/>
      <c r="H249" s="220" t="s">
        <v>1</v>
      </c>
      <c r="I249" s="219"/>
      <c r="J249" s="219"/>
      <c r="K249" s="219"/>
      <c r="L249" s="223"/>
      <c r="M249" s="224"/>
      <c r="N249" s="225"/>
      <c r="O249" s="225"/>
      <c r="P249" s="225"/>
      <c r="Q249" s="225"/>
      <c r="R249" s="225"/>
      <c r="S249" s="225"/>
      <c r="T249" s="226"/>
      <c r="AT249" s="227" t="s">
        <v>136</v>
      </c>
      <c r="AU249" s="227" t="s">
        <v>83</v>
      </c>
      <c r="AV249" s="14" t="s">
        <v>83</v>
      </c>
      <c r="AW249" s="14" t="s">
        <v>31</v>
      </c>
      <c r="AX249" s="14" t="s">
        <v>75</v>
      </c>
      <c r="AY249" s="227" t="s">
        <v>126</v>
      </c>
    </row>
    <row r="250" spans="1:65" s="2" customFormat="1" ht="24.2" customHeight="1">
      <c r="A250" s="33"/>
      <c r="B250" s="34"/>
      <c r="C250" s="177" t="s">
        <v>205</v>
      </c>
      <c r="D250" s="177" t="s">
        <v>127</v>
      </c>
      <c r="E250" s="178" t="s">
        <v>890</v>
      </c>
      <c r="F250" s="179" t="s">
        <v>891</v>
      </c>
      <c r="G250" s="180" t="s">
        <v>142</v>
      </c>
      <c r="H250" s="181">
        <v>6</v>
      </c>
      <c r="I250" s="291"/>
      <c r="J250" s="183">
        <f>ROUND(I250*H250,2)</f>
        <v>0</v>
      </c>
      <c r="K250" s="179" t="s">
        <v>131</v>
      </c>
      <c r="L250" s="184"/>
      <c r="M250" s="185" t="s">
        <v>1</v>
      </c>
      <c r="N250" s="186" t="s">
        <v>40</v>
      </c>
      <c r="O250" s="70"/>
      <c r="P250" s="187">
        <f>O250*H250</f>
        <v>0</v>
      </c>
      <c r="Q250" s="187">
        <v>0.14177000000000001</v>
      </c>
      <c r="R250" s="187">
        <f>Q250*H250</f>
        <v>0.85062000000000004</v>
      </c>
      <c r="S250" s="187">
        <v>0</v>
      </c>
      <c r="T250" s="188">
        <f>S250*H250</f>
        <v>0</v>
      </c>
      <c r="U250" s="33"/>
      <c r="V250" s="33"/>
      <c r="W250" s="33"/>
      <c r="X250" s="33"/>
      <c r="Y250" s="33"/>
      <c r="Z250" s="33"/>
      <c r="AA250" s="33"/>
      <c r="AB250" s="33"/>
      <c r="AC250" s="33"/>
      <c r="AD250" s="33"/>
      <c r="AE250" s="33"/>
      <c r="AR250" s="189" t="s">
        <v>132</v>
      </c>
      <c r="AT250" s="189" t="s">
        <v>127</v>
      </c>
      <c r="AU250" s="189" t="s">
        <v>83</v>
      </c>
      <c r="AY250" s="16" t="s">
        <v>126</v>
      </c>
      <c r="BE250" s="190">
        <f>IF(N250="základní",J250,0)</f>
        <v>0</v>
      </c>
      <c r="BF250" s="190">
        <f>IF(N250="snížená",J250,0)</f>
        <v>0</v>
      </c>
      <c r="BG250" s="190">
        <f>IF(N250="zákl. přenesená",J250,0)</f>
        <v>0</v>
      </c>
      <c r="BH250" s="190">
        <f>IF(N250="sníž. přenesená",J250,0)</f>
        <v>0</v>
      </c>
      <c r="BI250" s="190">
        <f>IF(N250="nulová",J250,0)</f>
        <v>0</v>
      </c>
      <c r="BJ250" s="16" t="s">
        <v>83</v>
      </c>
      <c r="BK250" s="190">
        <f>ROUND(I250*H250,2)</f>
        <v>0</v>
      </c>
      <c r="BL250" s="16" t="s">
        <v>133</v>
      </c>
      <c r="BM250" s="189" t="s">
        <v>892</v>
      </c>
    </row>
    <row r="251" spans="1:65" s="2" customFormat="1" ht="11.25">
      <c r="A251" s="33"/>
      <c r="B251" s="34"/>
      <c r="C251" s="35"/>
      <c r="D251" s="191" t="s">
        <v>135</v>
      </c>
      <c r="E251" s="35"/>
      <c r="F251" s="192" t="s">
        <v>891</v>
      </c>
      <c r="G251" s="35"/>
      <c r="H251" s="35"/>
      <c r="I251" s="35"/>
      <c r="J251" s="35"/>
      <c r="K251" s="35"/>
      <c r="L251" s="38"/>
      <c r="M251" s="194"/>
      <c r="N251" s="195"/>
      <c r="O251" s="70"/>
      <c r="P251" s="70"/>
      <c r="Q251" s="70"/>
      <c r="R251" s="70"/>
      <c r="S251" s="70"/>
      <c r="T251" s="71"/>
      <c r="U251" s="33"/>
      <c r="V251" s="33"/>
      <c r="W251" s="33"/>
      <c r="X251" s="33"/>
      <c r="Y251" s="33"/>
      <c r="Z251" s="33"/>
      <c r="AA251" s="33"/>
      <c r="AB251" s="33"/>
      <c r="AC251" s="33"/>
      <c r="AD251" s="33"/>
      <c r="AE251" s="33"/>
      <c r="AT251" s="16" t="s">
        <v>135</v>
      </c>
      <c r="AU251" s="16" t="s">
        <v>83</v>
      </c>
    </row>
    <row r="252" spans="1:65" s="14" customFormat="1" ht="11.25">
      <c r="B252" s="218"/>
      <c r="C252" s="219"/>
      <c r="D252" s="191" t="s">
        <v>136</v>
      </c>
      <c r="E252" s="220" t="s">
        <v>1</v>
      </c>
      <c r="F252" s="221" t="s">
        <v>893</v>
      </c>
      <c r="G252" s="219"/>
      <c r="H252" s="220" t="s">
        <v>1</v>
      </c>
      <c r="I252" s="219"/>
      <c r="J252" s="219"/>
      <c r="K252" s="219"/>
      <c r="L252" s="223"/>
      <c r="M252" s="224"/>
      <c r="N252" s="225"/>
      <c r="O252" s="225"/>
      <c r="P252" s="225"/>
      <c r="Q252" s="225"/>
      <c r="R252" s="225"/>
      <c r="S252" s="225"/>
      <c r="T252" s="226"/>
      <c r="AT252" s="227" t="s">
        <v>136</v>
      </c>
      <c r="AU252" s="227" t="s">
        <v>83</v>
      </c>
      <c r="AV252" s="14" t="s">
        <v>83</v>
      </c>
      <c r="AW252" s="14" t="s">
        <v>31</v>
      </c>
      <c r="AX252" s="14" t="s">
        <v>75</v>
      </c>
      <c r="AY252" s="227" t="s">
        <v>126</v>
      </c>
    </row>
    <row r="253" spans="1:65" s="12" customFormat="1" ht="11.25">
      <c r="B253" s="196"/>
      <c r="C253" s="197"/>
      <c r="D253" s="191" t="s">
        <v>136</v>
      </c>
      <c r="E253" s="198" t="s">
        <v>1</v>
      </c>
      <c r="F253" s="199" t="s">
        <v>862</v>
      </c>
      <c r="G253" s="197"/>
      <c r="H253" s="200">
        <v>4</v>
      </c>
      <c r="I253" s="197"/>
      <c r="J253" s="197"/>
      <c r="K253" s="197"/>
      <c r="L253" s="202"/>
      <c r="M253" s="203"/>
      <c r="N253" s="204"/>
      <c r="O253" s="204"/>
      <c r="P253" s="204"/>
      <c r="Q253" s="204"/>
      <c r="R253" s="204"/>
      <c r="S253" s="204"/>
      <c r="T253" s="205"/>
      <c r="AT253" s="206" t="s">
        <v>136</v>
      </c>
      <c r="AU253" s="206" t="s">
        <v>83</v>
      </c>
      <c r="AV253" s="12" t="s">
        <v>85</v>
      </c>
      <c r="AW253" s="12" t="s">
        <v>31</v>
      </c>
      <c r="AX253" s="12" t="s">
        <v>75</v>
      </c>
      <c r="AY253" s="206" t="s">
        <v>126</v>
      </c>
    </row>
    <row r="254" spans="1:65" s="14" customFormat="1" ht="11.25">
      <c r="B254" s="218"/>
      <c r="C254" s="219"/>
      <c r="D254" s="191" t="s">
        <v>136</v>
      </c>
      <c r="E254" s="220" t="s">
        <v>1</v>
      </c>
      <c r="F254" s="221" t="s">
        <v>894</v>
      </c>
      <c r="G254" s="219"/>
      <c r="H254" s="220" t="s">
        <v>1</v>
      </c>
      <c r="I254" s="219"/>
      <c r="J254" s="219"/>
      <c r="K254" s="219"/>
      <c r="L254" s="223"/>
      <c r="M254" s="224"/>
      <c r="N254" s="225"/>
      <c r="O254" s="225"/>
      <c r="P254" s="225"/>
      <c r="Q254" s="225"/>
      <c r="R254" s="225"/>
      <c r="S254" s="225"/>
      <c r="T254" s="226"/>
      <c r="AT254" s="227" t="s">
        <v>136</v>
      </c>
      <c r="AU254" s="227" t="s">
        <v>83</v>
      </c>
      <c r="AV254" s="14" t="s">
        <v>83</v>
      </c>
      <c r="AW254" s="14" t="s">
        <v>31</v>
      </c>
      <c r="AX254" s="14" t="s">
        <v>75</v>
      </c>
      <c r="AY254" s="227" t="s">
        <v>126</v>
      </c>
    </row>
    <row r="255" spans="1:65" s="12" customFormat="1" ht="11.25">
      <c r="B255" s="196"/>
      <c r="C255" s="197"/>
      <c r="D255" s="191" t="s">
        <v>136</v>
      </c>
      <c r="E255" s="198" t="s">
        <v>1</v>
      </c>
      <c r="F255" s="199" t="s">
        <v>83</v>
      </c>
      <c r="G255" s="197"/>
      <c r="H255" s="200">
        <v>1</v>
      </c>
      <c r="I255" s="197"/>
      <c r="J255" s="197"/>
      <c r="K255" s="197"/>
      <c r="L255" s="202"/>
      <c r="M255" s="203"/>
      <c r="N255" s="204"/>
      <c r="O255" s="204"/>
      <c r="P255" s="204"/>
      <c r="Q255" s="204"/>
      <c r="R255" s="204"/>
      <c r="S255" s="204"/>
      <c r="T255" s="205"/>
      <c r="AT255" s="206" t="s">
        <v>136</v>
      </c>
      <c r="AU255" s="206" t="s">
        <v>83</v>
      </c>
      <c r="AV255" s="12" t="s">
        <v>85</v>
      </c>
      <c r="AW255" s="12" t="s">
        <v>31</v>
      </c>
      <c r="AX255" s="12" t="s">
        <v>75</v>
      </c>
      <c r="AY255" s="206" t="s">
        <v>126</v>
      </c>
    </row>
    <row r="256" spans="1:65" s="14" customFormat="1" ht="11.25">
      <c r="B256" s="218"/>
      <c r="C256" s="219"/>
      <c r="D256" s="191" t="s">
        <v>136</v>
      </c>
      <c r="E256" s="220" t="s">
        <v>1</v>
      </c>
      <c r="F256" s="221" t="s">
        <v>830</v>
      </c>
      <c r="G256" s="219"/>
      <c r="H256" s="220" t="s">
        <v>1</v>
      </c>
      <c r="I256" s="219"/>
      <c r="J256" s="219"/>
      <c r="K256" s="219"/>
      <c r="L256" s="223"/>
      <c r="M256" s="224"/>
      <c r="N256" s="225"/>
      <c r="O256" s="225"/>
      <c r="P256" s="225"/>
      <c r="Q256" s="225"/>
      <c r="R256" s="225"/>
      <c r="S256" s="225"/>
      <c r="T256" s="226"/>
      <c r="AT256" s="227" t="s">
        <v>136</v>
      </c>
      <c r="AU256" s="227" t="s">
        <v>83</v>
      </c>
      <c r="AV256" s="14" t="s">
        <v>83</v>
      </c>
      <c r="AW256" s="14" t="s">
        <v>31</v>
      </c>
      <c r="AX256" s="14" t="s">
        <v>75</v>
      </c>
      <c r="AY256" s="227" t="s">
        <v>126</v>
      </c>
    </row>
    <row r="257" spans="1:65" s="12" customFormat="1" ht="11.25">
      <c r="B257" s="196"/>
      <c r="C257" s="197"/>
      <c r="D257" s="191" t="s">
        <v>136</v>
      </c>
      <c r="E257" s="198" t="s">
        <v>1</v>
      </c>
      <c r="F257" s="199" t="s">
        <v>83</v>
      </c>
      <c r="G257" s="197"/>
      <c r="H257" s="200">
        <v>1</v>
      </c>
      <c r="I257" s="197"/>
      <c r="J257" s="197"/>
      <c r="K257" s="197"/>
      <c r="L257" s="202"/>
      <c r="M257" s="203"/>
      <c r="N257" s="204"/>
      <c r="O257" s="204"/>
      <c r="P257" s="204"/>
      <c r="Q257" s="204"/>
      <c r="R257" s="204"/>
      <c r="S257" s="204"/>
      <c r="T257" s="205"/>
      <c r="AT257" s="206" t="s">
        <v>136</v>
      </c>
      <c r="AU257" s="206" t="s">
        <v>83</v>
      </c>
      <c r="AV257" s="12" t="s">
        <v>85</v>
      </c>
      <c r="AW257" s="12" t="s">
        <v>31</v>
      </c>
      <c r="AX257" s="12" t="s">
        <v>75</v>
      </c>
      <c r="AY257" s="206" t="s">
        <v>126</v>
      </c>
    </row>
    <row r="258" spans="1:65" s="13" customFormat="1" ht="11.25">
      <c r="B258" s="207"/>
      <c r="C258" s="208"/>
      <c r="D258" s="191" t="s">
        <v>136</v>
      </c>
      <c r="E258" s="209" t="s">
        <v>1</v>
      </c>
      <c r="F258" s="210" t="s">
        <v>138</v>
      </c>
      <c r="G258" s="208"/>
      <c r="H258" s="211">
        <v>6</v>
      </c>
      <c r="I258" s="208"/>
      <c r="J258" s="208"/>
      <c r="K258" s="208"/>
      <c r="L258" s="213"/>
      <c r="M258" s="214"/>
      <c r="N258" s="215"/>
      <c r="O258" s="215"/>
      <c r="P258" s="215"/>
      <c r="Q258" s="215"/>
      <c r="R258" s="215"/>
      <c r="S258" s="215"/>
      <c r="T258" s="216"/>
      <c r="AT258" s="217" t="s">
        <v>136</v>
      </c>
      <c r="AU258" s="217" t="s">
        <v>83</v>
      </c>
      <c r="AV258" s="13" t="s">
        <v>133</v>
      </c>
      <c r="AW258" s="13" t="s">
        <v>31</v>
      </c>
      <c r="AX258" s="13" t="s">
        <v>83</v>
      </c>
      <c r="AY258" s="217" t="s">
        <v>126</v>
      </c>
    </row>
    <row r="259" spans="1:65" s="14" customFormat="1" ht="11.25">
      <c r="B259" s="218"/>
      <c r="C259" s="219"/>
      <c r="D259" s="191" t="s">
        <v>136</v>
      </c>
      <c r="E259" s="220" t="s">
        <v>1</v>
      </c>
      <c r="F259" s="221" t="s">
        <v>139</v>
      </c>
      <c r="G259" s="219"/>
      <c r="H259" s="220" t="s">
        <v>1</v>
      </c>
      <c r="I259" s="219"/>
      <c r="J259" s="219"/>
      <c r="K259" s="219"/>
      <c r="L259" s="223"/>
      <c r="M259" s="224"/>
      <c r="N259" s="225"/>
      <c r="O259" s="225"/>
      <c r="P259" s="225"/>
      <c r="Q259" s="225"/>
      <c r="R259" s="225"/>
      <c r="S259" s="225"/>
      <c r="T259" s="226"/>
      <c r="AT259" s="227" t="s">
        <v>136</v>
      </c>
      <c r="AU259" s="227" t="s">
        <v>83</v>
      </c>
      <c r="AV259" s="14" t="s">
        <v>83</v>
      </c>
      <c r="AW259" s="14" t="s">
        <v>31</v>
      </c>
      <c r="AX259" s="14" t="s">
        <v>75</v>
      </c>
      <c r="AY259" s="227" t="s">
        <v>126</v>
      </c>
    </row>
    <row r="260" spans="1:65" s="2" customFormat="1" ht="24.2" customHeight="1">
      <c r="A260" s="33"/>
      <c r="B260" s="34"/>
      <c r="C260" s="177" t="s">
        <v>8</v>
      </c>
      <c r="D260" s="177" t="s">
        <v>127</v>
      </c>
      <c r="E260" s="178" t="s">
        <v>895</v>
      </c>
      <c r="F260" s="179" t="s">
        <v>896</v>
      </c>
      <c r="G260" s="180" t="s">
        <v>142</v>
      </c>
      <c r="H260" s="181">
        <v>4</v>
      </c>
      <c r="I260" s="291"/>
      <c r="J260" s="183">
        <f>ROUND(I260*H260,2)</f>
        <v>0</v>
      </c>
      <c r="K260" s="179" t="s">
        <v>131</v>
      </c>
      <c r="L260" s="184"/>
      <c r="M260" s="185" t="s">
        <v>1</v>
      </c>
      <c r="N260" s="186" t="s">
        <v>40</v>
      </c>
      <c r="O260" s="70"/>
      <c r="P260" s="187">
        <f>O260*H260</f>
        <v>0</v>
      </c>
      <c r="Q260" s="187">
        <v>0.14549999999999999</v>
      </c>
      <c r="R260" s="187">
        <f>Q260*H260</f>
        <v>0.58199999999999996</v>
      </c>
      <c r="S260" s="187">
        <v>0</v>
      </c>
      <c r="T260" s="188">
        <f>S260*H260</f>
        <v>0</v>
      </c>
      <c r="U260" s="33"/>
      <c r="V260" s="33"/>
      <c r="W260" s="33"/>
      <c r="X260" s="33"/>
      <c r="Y260" s="33"/>
      <c r="Z260" s="33"/>
      <c r="AA260" s="33"/>
      <c r="AB260" s="33"/>
      <c r="AC260" s="33"/>
      <c r="AD260" s="33"/>
      <c r="AE260" s="33"/>
      <c r="AR260" s="189" t="s">
        <v>132</v>
      </c>
      <c r="AT260" s="189" t="s">
        <v>127</v>
      </c>
      <c r="AU260" s="189" t="s">
        <v>83</v>
      </c>
      <c r="AY260" s="16" t="s">
        <v>126</v>
      </c>
      <c r="BE260" s="190">
        <f>IF(N260="základní",J260,0)</f>
        <v>0</v>
      </c>
      <c r="BF260" s="190">
        <f>IF(N260="snížená",J260,0)</f>
        <v>0</v>
      </c>
      <c r="BG260" s="190">
        <f>IF(N260="zákl. přenesená",J260,0)</f>
        <v>0</v>
      </c>
      <c r="BH260" s="190">
        <f>IF(N260="sníž. přenesená",J260,0)</f>
        <v>0</v>
      </c>
      <c r="BI260" s="190">
        <f>IF(N260="nulová",J260,0)</f>
        <v>0</v>
      </c>
      <c r="BJ260" s="16" t="s">
        <v>83</v>
      </c>
      <c r="BK260" s="190">
        <f>ROUND(I260*H260,2)</f>
        <v>0</v>
      </c>
      <c r="BL260" s="16" t="s">
        <v>133</v>
      </c>
      <c r="BM260" s="189" t="s">
        <v>897</v>
      </c>
    </row>
    <row r="261" spans="1:65" s="2" customFormat="1" ht="11.25">
      <c r="A261" s="33"/>
      <c r="B261" s="34"/>
      <c r="C261" s="35"/>
      <c r="D261" s="191" t="s">
        <v>135</v>
      </c>
      <c r="E261" s="35"/>
      <c r="F261" s="192" t="s">
        <v>896</v>
      </c>
      <c r="G261" s="35"/>
      <c r="H261" s="35"/>
      <c r="I261" s="35"/>
      <c r="J261" s="35"/>
      <c r="K261" s="35"/>
      <c r="L261" s="38"/>
      <c r="M261" s="194"/>
      <c r="N261" s="195"/>
      <c r="O261" s="70"/>
      <c r="P261" s="70"/>
      <c r="Q261" s="70"/>
      <c r="R261" s="70"/>
      <c r="S261" s="70"/>
      <c r="T261" s="71"/>
      <c r="U261" s="33"/>
      <c r="V261" s="33"/>
      <c r="W261" s="33"/>
      <c r="X261" s="33"/>
      <c r="Y261" s="33"/>
      <c r="Z261" s="33"/>
      <c r="AA261" s="33"/>
      <c r="AB261" s="33"/>
      <c r="AC261" s="33"/>
      <c r="AD261" s="33"/>
      <c r="AE261" s="33"/>
      <c r="AT261" s="16" t="s">
        <v>135</v>
      </c>
      <c r="AU261" s="16" t="s">
        <v>83</v>
      </c>
    </row>
    <row r="262" spans="1:65" s="14" customFormat="1" ht="11.25">
      <c r="B262" s="218"/>
      <c r="C262" s="219"/>
      <c r="D262" s="191" t="s">
        <v>136</v>
      </c>
      <c r="E262" s="220" t="s">
        <v>1</v>
      </c>
      <c r="F262" s="221" t="s">
        <v>898</v>
      </c>
      <c r="G262" s="219"/>
      <c r="H262" s="220" t="s">
        <v>1</v>
      </c>
      <c r="I262" s="219"/>
      <c r="J262" s="219"/>
      <c r="K262" s="219"/>
      <c r="L262" s="223"/>
      <c r="M262" s="224"/>
      <c r="N262" s="225"/>
      <c r="O262" s="225"/>
      <c r="P262" s="225"/>
      <c r="Q262" s="225"/>
      <c r="R262" s="225"/>
      <c r="S262" s="225"/>
      <c r="T262" s="226"/>
      <c r="AT262" s="227" t="s">
        <v>136</v>
      </c>
      <c r="AU262" s="227" t="s">
        <v>83</v>
      </c>
      <c r="AV262" s="14" t="s">
        <v>83</v>
      </c>
      <c r="AW262" s="14" t="s">
        <v>31</v>
      </c>
      <c r="AX262" s="14" t="s">
        <v>75</v>
      </c>
      <c r="AY262" s="227" t="s">
        <v>126</v>
      </c>
    </row>
    <row r="263" spans="1:65" s="12" customFormat="1" ht="11.25">
      <c r="B263" s="196"/>
      <c r="C263" s="197"/>
      <c r="D263" s="191" t="s">
        <v>136</v>
      </c>
      <c r="E263" s="198" t="s">
        <v>1</v>
      </c>
      <c r="F263" s="199" t="s">
        <v>883</v>
      </c>
      <c r="G263" s="197"/>
      <c r="H263" s="200">
        <v>2</v>
      </c>
      <c r="I263" s="197"/>
      <c r="J263" s="197"/>
      <c r="K263" s="197"/>
      <c r="L263" s="202"/>
      <c r="M263" s="203"/>
      <c r="N263" s="204"/>
      <c r="O263" s="204"/>
      <c r="P263" s="204"/>
      <c r="Q263" s="204"/>
      <c r="R263" s="204"/>
      <c r="S263" s="204"/>
      <c r="T263" s="205"/>
      <c r="AT263" s="206" t="s">
        <v>136</v>
      </c>
      <c r="AU263" s="206" t="s">
        <v>83</v>
      </c>
      <c r="AV263" s="12" t="s">
        <v>85</v>
      </c>
      <c r="AW263" s="12" t="s">
        <v>31</v>
      </c>
      <c r="AX263" s="12" t="s">
        <v>75</v>
      </c>
      <c r="AY263" s="206" t="s">
        <v>126</v>
      </c>
    </row>
    <row r="264" spans="1:65" s="14" customFormat="1" ht="11.25">
      <c r="B264" s="218"/>
      <c r="C264" s="219"/>
      <c r="D264" s="191" t="s">
        <v>136</v>
      </c>
      <c r="E264" s="220" t="s">
        <v>1</v>
      </c>
      <c r="F264" s="221" t="s">
        <v>899</v>
      </c>
      <c r="G264" s="219"/>
      <c r="H264" s="220" t="s">
        <v>1</v>
      </c>
      <c r="I264" s="219"/>
      <c r="J264" s="219"/>
      <c r="K264" s="219"/>
      <c r="L264" s="223"/>
      <c r="M264" s="224"/>
      <c r="N264" s="225"/>
      <c r="O264" s="225"/>
      <c r="P264" s="225"/>
      <c r="Q264" s="225"/>
      <c r="R264" s="225"/>
      <c r="S264" s="225"/>
      <c r="T264" s="226"/>
      <c r="AT264" s="227" t="s">
        <v>136</v>
      </c>
      <c r="AU264" s="227" t="s">
        <v>83</v>
      </c>
      <c r="AV264" s="14" t="s">
        <v>83</v>
      </c>
      <c r="AW264" s="14" t="s">
        <v>31</v>
      </c>
      <c r="AX264" s="14" t="s">
        <v>75</v>
      </c>
      <c r="AY264" s="227" t="s">
        <v>126</v>
      </c>
    </row>
    <row r="265" spans="1:65" s="12" customFormat="1" ht="11.25">
      <c r="B265" s="196"/>
      <c r="C265" s="197"/>
      <c r="D265" s="191" t="s">
        <v>136</v>
      </c>
      <c r="E265" s="198" t="s">
        <v>1</v>
      </c>
      <c r="F265" s="199" t="s">
        <v>83</v>
      </c>
      <c r="G265" s="197"/>
      <c r="H265" s="200">
        <v>1</v>
      </c>
      <c r="I265" s="197"/>
      <c r="J265" s="197"/>
      <c r="K265" s="197"/>
      <c r="L265" s="202"/>
      <c r="M265" s="203"/>
      <c r="N265" s="204"/>
      <c r="O265" s="204"/>
      <c r="P265" s="204"/>
      <c r="Q265" s="204"/>
      <c r="R265" s="204"/>
      <c r="S265" s="204"/>
      <c r="T265" s="205"/>
      <c r="AT265" s="206" t="s">
        <v>136</v>
      </c>
      <c r="AU265" s="206" t="s">
        <v>83</v>
      </c>
      <c r="AV265" s="12" t="s">
        <v>85</v>
      </c>
      <c r="AW265" s="12" t="s">
        <v>31</v>
      </c>
      <c r="AX265" s="12" t="s">
        <v>75</v>
      </c>
      <c r="AY265" s="206" t="s">
        <v>126</v>
      </c>
    </row>
    <row r="266" spans="1:65" s="14" customFormat="1" ht="11.25">
      <c r="B266" s="218"/>
      <c r="C266" s="219"/>
      <c r="D266" s="191" t="s">
        <v>136</v>
      </c>
      <c r="E266" s="220" t="s">
        <v>1</v>
      </c>
      <c r="F266" s="221" t="s">
        <v>830</v>
      </c>
      <c r="G266" s="219"/>
      <c r="H266" s="220" t="s">
        <v>1</v>
      </c>
      <c r="I266" s="219"/>
      <c r="J266" s="219"/>
      <c r="K266" s="219"/>
      <c r="L266" s="223"/>
      <c r="M266" s="224"/>
      <c r="N266" s="225"/>
      <c r="O266" s="225"/>
      <c r="P266" s="225"/>
      <c r="Q266" s="225"/>
      <c r="R266" s="225"/>
      <c r="S266" s="225"/>
      <c r="T266" s="226"/>
      <c r="AT266" s="227" t="s">
        <v>136</v>
      </c>
      <c r="AU266" s="227" t="s">
        <v>83</v>
      </c>
      <c r="AV266" s="14" t="s">
        <v>83</v>
      </c>
      <c r="AW266" s="14" t="s">
        <v>31</v>
      </c>
      <c r="AX266" s="14" t="s">
        <v>75</v>
      </c>
      <c r="AY266" s="227" t="s">
        <v>126</v>
      </c>
    </row>
    <row r="267" spans="1:65" s="12" customFormat="1" ht="11.25">
      <c r="B267" s="196"/>
      <c r="C267" s="197"/>
      <c r="D267" s="191" t="s">
        <v>136</v>
      </c>
      <c r="E267" s="198" t="s">
        <v>1</v>
      </c>
      <c r="F267" s="199" t="s">
        <v>83</v>
      </c>
      <c r="G267" s="197"/>
      <c r="H267" s="200">
        <v>1</v>
      </c>
      <c r="I267" s="197"/>
      <c r="J267" s="197"/>
      <c r="K267" s="197"/>
      <c r="L267" s="202"/>
      <c r="M267" s="203"/>
      <c r="N267" s="204"/>
      <c r="O267" s="204"/>
      <c r="P267" s="204"/>
      <c r="Q267" s="204"/>
      <c r="R267" s="204"/>
      <c r="S267" s="204"/>
      <c r="T267" s="205"/>
      <c r="AT267" s="206" t="s">
        <v>136</v>
      </c>
      <c r="AU267" s="206" t="s">
        <v>83</v>
      </c>
      <c r="AV267" s="12" t="s">
        <v>85</v>
      </c>
      <c r="AW267" s="12" t="s">
        <v>31</v>
      </c>
      <c r="AX267" s="12" t="s">
        <v>75</v>
      </c>
      <c r="AY267" s="206" t="s">
        <v>126</v>
      </c>
    </row>
    <row r="268" spans="1:65" s="13" customFormat="1" ht="11.25">
      <c r="B268" s="207"/>
      <c r="C268" s="208"/>
      <c r="D268" s="191" t="s">
        <v>136</v>
      </c>
      <c r="E268" s="209" t="s">
        <v>1</v>
      </c>
      <c r="F268" s="210" t="s">
        <v>138</v>
      </c>
      <c r="G268" s="208"/>
      <c r="H268" s="211">
        <v>4</v>
      </c>
      <c r="I268" s="208"/>
      <c r="J268" s="208"/>
      <c r="K268" s="208"/>
      <c r="L268" s="213"/>
      <c r="M268" s="214"/>
      <c r="N268" s="215"/>
      <c r="O268" s="215"/>
      <c r="P268" s="215"/>
      <c r="Q268" s="215"/>
      <c r="R268" s="215"/>
      <c r="S268" s="215"/>
      <c r="T268" s="216"/>
      <c r="AT268" s="217" t="s">
        <v>136</v>
      </c>
      <c r="AU268" s="217" t="s">
        <v>83</v>
      </c>
      <c r="AV268" s="13" t="s">
        <v>133</v>
      </c>
      <c r="AW268" s="13" t="s">
        <v>31</v>
      </c>
      <c r="AX268" s="13" t="s">
        <v>83</v>
      </c>
      <c r="AY268" s="217" t="s">
        <v>126</v>
      </c>
    </row>
    <row r="269" spans="1:65" s="14" customFormat="1" ht="11.25">
      <c r="B269" s="218"/>
      <c r="C269" s="219"/>
      <c r="D269" s="191" t="s">
        <v>136</v>
      </c>
      <c r="E269" s="220" t="s">
        <v>1</v>
      </c>
      <c r="F269" s="221" t="s">
        <v>139</v>
      </c>
      <c r="G269" s="219"/>
      <c r="H269" s="220" t="s">
        <v>1</v>
      </c>
      <c r="I269" s="219"/>
      <c r="J269" s="219"/>
      <c r="K269" s="219"/>
      <c r="L269" s="223"/>
      <c r="M269" s="224"/>
      <c r="N269" s="225"/>
      <c r="O269" s="225"/>
      <c r="P269" s="225"/>
      <c r="Q269" s="225"/>
      <c r="R269" s="225"/>
      <c r="S269" s="225"/>
      <c r="T269" s="226"/>
      <c r="AT269" s="227" t="s">
        <v>136</v>
      </c>
      <c r="AU269" s="227" t="s">
        <v>83</v>
      </c>
      <c r="AV269" s="14" t="s">
        <v>83</v>
      </c>
      <c r="AW269" s="14" t="s">
        <v>31</v>
      </c>
      <c r="AX269" s="14" t="s">
        <v>75</v>
      </c>
      <c r="AY269" s="227" t="s">
        <v>126</v>
      </c>
    </row>
    <row r="270" spans="1:65" s="2" customFormat="1" ht="24.2" customHeight="1">
      <c r="A270" s="33"/>
      <c r="B270" s="34"/>
      <c r="C270" s="177" t="s">
        <v>216</v>
      </c>
      <c r="D270" s="177" t="s">
        <v>127</v>
      </c>
      <c r="E270" s="178" t="s">
        <v>900</v>
      </c>
      <c r="F270" s="179" t="s">
        <v>901</v>
      </c>
      <c r="G270" s="180" t="s">
        <v>142</v>
      </c>
      <c r="H270" s="181">
        <v>10</v>
      </c>
      <c r="I270" s="291"/>
      <c r="J270" s="183">
        <f>ROUND(I270*H270,2)</f>
        <v>0</v>
      </c>
      <c r="K270" s="179" t="s">
        <v>131</v>
      </c>
      <c r="L270" s="184"/>
      <c r="M270" s="185" t="s">
        <v>1</v>
      </c>
      <c r="N270" s="186" t="s">
        <v>40</v>
      </c>
      <c r="O270" s="70"/>
      <c r="P270" s="187">
        <f>O270*H270</f>
        <v>0</v>
      </c>
      <c r="Q270" s="187">
        <v>0.14923</v>
      </c>
      <c r="R270" s="187">
        <f>Q270*H270</f>
        <v>1.4923</v>
      </c>
      <c r="S270" s="187">
        <v>0</v>
      </c>
      <c r="T270" s="188">
        <f>S270*H270</f>
        <v>0</v>
      </c>
      <c r="U270" s="33"/>
      <c r="V270" s="33"/>
      <c r="W270" s="33"/>
      <c r="X270" s="33"/>
      <c r="Y270" s="33"/>
      <c r="Z270" s="33"/>
      <c r="AA270" s="33"/>
      <c r="AB270" s="33"/>
      <c r="AC270" s="33"/>
      <c r="AD270" s="33"/>
      <c r="AE270" s="33"/>
      <c r="AR270" s="189" t="s">
        <v>132</v>
      </c>
      <c r="AT270" s="189" t="s">
        <v>127</v>
      </c>
      <c r="AU270" s="189" t="s">
        <v>83</v>
      </c>
      <c r="AY270" s="16" t="s">
        <v>126</v>
      </c>
      <c r="BE270" s="190">
        <f>IF(N270="základní",J270,0)</f>
        <v>0</v>
      </c>
      <c r="BF270" s="190">
        <f>IF(N270="snížená",J270,0)</f>
        <v>0</v>
      </c>
      <c r="BG270" s="190">
        <f>IF(N270="zákl. přenesená",J270,0)</f>
        <v>0</v>
      </c>
      <c r="BH270" s="190">
        <f>IF(N270="sníž. přenesená",J270,0)</f>
        <v>0</v>
      </c>
      <c r="BI270" s="190">
        <f>IF(N270="nulová",J270,0)</f>
        <v>0</v>
      </c>
      <c r="BJ270" s="16" t="s">
        <v>83</v>
      </c>
      <c r="BK270" s="190">
        <f>ROUND(I270*H270,2)</f>
        <v>0</v>
      </c>
      <c r="BL270" s="16" t="s">
        <v>133</v>
      </c>
      <c r="BM270" s="189" t="s">
        <v>902</v>
      </c>
    </row>
    <row r="271" spans="1:65" s="2" customFormat="1" ht="11.25">
      <c r="A271" s="33"/>
      <c r="B271" s="34"/>
      <c r="C271" s="35"/>
      <c r="D271" s="191" t="s">
        <v>135</v>
      </c>
      <c r="E271" s="35"/>
      <c r="F271" s="192" t="s">
        <v>901</v>
      </c>
      <c r="G271" s="35"/>
      <c r="H271" s="35"/>
      <c r="I271" s="35"/>
      <c r="J271" s="35"/>
      <c r="K271" s="35"/>
      <c r="L271" s="38"/>
      <c r="M271" s="194"/>
      <c r="N271" s="195"/>
      <c r="O271" s="70"/>
      <c r="P271" s="70"/>
      <c r="Q271" s="70"/>
      <c r="R271" s="70"/>
      <c r="S271" s="70"/>
      <c r="T271" s="71"/>
      <c r="U271" s="33"/>
      <c r="V271" s="33"/>
      <c r="W271" s="33"/>
      <c r="X271" s="33"/>
      <c r="Y271" s="33"/>
      <c r="Z271" s="33"/>
      <c r="AA271" s="33"/>
      <c r="AB271" s="33"/>
      <c r="AC271" s="33"/>
      <c r="AD271" s="33"/>
      <c r="AE271" s="33"/>
      <c r="AT271" s="16" t="s">
        <v>135</v>
      </c>
      <c r="AU271" s="16" t="s">
        <v>83</v>
      </c>
    </row>
    <row r="272" spans="1:65" s="14" customFormat="1" ht="11.25">
      <c r="B272" s="218"/>
      <c r="C272" s="219"/>
      <c r="D272" s="191" t="s">
        <v>136</v>
      </c>
      <c r="E272" s="220" t="s">
        <v>1</v>
      </c>
      <c r="F272" s="221" t="s">
        <v>903</v>
      </c>
      <c r="G272" s="219"/>
      <c r="H272" s="220" t="s">
        <v>1</v>
      </c>
      <c r="I272" s="219"/>
      <c r="J272" s="219"/>
      <c r="K272" s="219"/>
      <c r="L272" s="223"/>
      <c r="M272" s="224"/>
      <c r="N272" s="225"/>
      <c r="O272" s="225"/>
      <c r="P272" s="225"/>
      <c r="Q272" s="225"/>
      <c r="R272" s="225"/>
      <c r="S272" s="225"/>
      <c r="T272" s="226"/>
      <c r="AT272" s="227" t="s">
        <v>136</v>
      </c>
      <c r="AU272" s="227" t="s">
        <v>83</v>
      </c>
      <c r="AV272" s="14" t="s">
        <v>83</v>
      </c>
      <c r="AW272" s="14" t="s">
        <v>31</v>
      </c>
      <c r="AX272" s="14" t="s">
        <v>75</v>
      </c>
      <c r="AY272" s="227" t="s">
        <v>126</v>
      </c>
    </row>
    <row r="273" spans="1:65" s="12" customFormat="1" ht="11.25">
      <c r="B273" s="196"/>
      <c r="C273" s="197"/>
      <c r="D273" s="191" t="s">
        <v>136</v>
      </c>
      <c r="E273" s="198" t="s">
        <v>1</v>
      </c>
      <c r="F273" s="199" t="s">
        <v>862</v>
      </c>
      <c r="G273" s="197"/>
      <c r="H273" s="200">
        <v>4</v>
      </c>
      <c r="I273" s="197"/>
      <c r="J273" s="197"/>
      <c r="K273" s="197"/>
      <c r="L273" s="202"/>
      <c r="M273" s="203"/>
      <c r="N273" s="204"/>
      <c r="O273" s="204"/>
      <c r="P273" s="204"/>
      <c r="Q273" s="204"/>
      <c r="R273" s="204"/>
      <c r="S273" s="204"/>
      <c r="T273" s="205"/>
      <c r="AT273" s="206" t="s">
        <v>136</v>
      </c>
      <c r="AU273" s="206" t="s">
        <v>83</v>
      </c>
      <c r="AV273" s="12" t="s">
        <v>85</v>
      </c>
      <c r="AW273" s="12" t="s">
        <v>31</v>
      </c>
      <c r="AX273" s="12" t="s">
        <v>75</v>
      </c>
      <c r="AY273" s="206" t="s">
        <v>126</v>
      </c>
    </row>
    <row r="274" spans="1:65" s="14" customFormat="1" ht="11.25">
      <c r="B274" s="218"/>
      <c r="C274" s="219"/>
      <c r="D274" s="191" t="s">
        <v>136</v>
      </c>
      <c r="E274" s="220" t="s">
        <v>1</v>
      </c>
      <c r="F274" s="221" t="s">
        <v>904</v>
      </c>
      <c r="G274" s="219"/>
      <c r="H274" s="220" t="s">
        <v>1</v>
      </c>
      <c r="I274" s="219"/>
      <c r="J274" s="219"/>
      <c r="K274" s="219"/>
      <c r="L274" s="223"/>
      <c r="M274" s="224"/>
      <c r="N274" s="225"/>
      <c r="O274" s="225"/>
      <c r="P274" s="225"/>
      <c r="Q274" s="225"/>
      <c r="R274" s="225"/>
      <c r="S274" s="225"/>
      <c r="T274" s="226"/>
      <c r="AT274" s="227" t="s">
        <v>136</v>
      </c>
      <c r="AU274" s="227" t="s">
        <v>83</v>
      </c>
      <c r="AV274" s="14" t="s">
        <v>83</v>
      </c>
      <c r="AW274" s="14" t="s">
        <v>31</v>
      </c>
      <c r="AX274" s="14" t="s">
        <v>75</v>
      </c>
      <c r="AY274" s="227" t="s">
        <v>126</v>
      </c>
    </row>
    <row r="275" spans="1:65" s="12" customFormat="1" ht="11.25">
      <c r="B275" s="196"/>
      <c r="C275" s="197"/>
      <c r="D275" s="191" t="s">
        <v>136</v>
      </c>
      <c r="E275" s="198" t="s">
        <v>1</v>
      </c>
      <c r="F275" s="199" t="s">
        <v>125</v>
      </c>
      <c r="G275" s="197"/>
      <c r="H275" s="200">
        <v>3</v>
      </c>
      <c r="I275" s="197"/>
      <c r="J275" s="197"/>
      <c r="K275" s="197"/>
      <c r="L275" s="202"/>
      <c r="M275" s="203"/>
      <c r="N275" s="204"/>
      <c r="O275" s="204"/>
      <c r="P275" s="204"/>
      <c r="Q275" s="204"/>
      <c r="R275" s="204"/>
      <c r="S275" s="204"/>
      <c r="T275" s="205"/>
      <c r="AT275" s="206" t="s">
        <v>136</v>
      </c>
      <c r="AU275" s="206" t="s">
        <v>83</v>
      </c>
      <c r="AV275" s="12" t="s">
        <v>85</v>
      </c>
      <c r="AW275" s="12" t="s">
        <v>31</v>
      </c>
      <c r="AX275" s="12" t="s">
        <v>75</v>
      </c>
      <c r="AY275" s="206" t="s">
        <v>126</v>
      </c>
    </row>
    <row r="276" spans="1:65" s="14" customFormat="1" ht="11.25">
      <c r="B276" s="218"/>
      <c r="C276" s="219"/>
      <c r="D276" s="191" t="s">
        <v>136</v>
      </c>
      <c r="E276" s="220" t="s">
        <v>1</v>
      </c>
      <c r="F276" s="221" t="s">
        <v>830</v>
      </c>
      <c r="G276" s="219"/>
      <c r="H276" s="220" t="s">
        <v>1</v>
      </c>
      <c r="I276" s="219"/>
      <c r="J276" s="219"/>
      <c r="K276" s="219"/>
      <c r="L276" s="223"/>
      <c r="M276" s="224"/>
      <c r="N276" s="225"/>
      <c r="O276" s="225"/>
      <c r="P276" s="225"/>
      <c r="Q276" s="225"/>
      <c r="R276" s="225"/>
      <c r="S276" s="225"/>
      <c r="T276" s="226"/>
      <c r="AT276" s="227" t="s">
        <v>136</v>
      </c>
      <c r="AU276" s="227" t="s">
        <v>83</v>
      </c>
      <c r="AV276" s="14" t="s">
        <v>83</v>
      </c>
      <c r="AW276" s="14" t="s">
        <v>31</v>
      </c>
      <c r="AX276" s="14" t="s">
        <v>75</v>
      </c>
      <c r="AY276" s="227" t="s">
        <v>126</v>
      </c>
    </row>
    <row r="277" spans="1:65" s="12" customFormat="1" ht="11.25">
      <c r="B277" s="196"/>
      <c r="C277" s="197"/>
      <c r="D277" s="191" t="s">
        <v>136</v>
      </c>
      <c r="E277" s="198" t="s">
        <v>1</v>
      </c>
      <c r="F277" s="199" t="s">
        <v>125</v>
      </c>
      <c r="G277" s="197"/>
      <c r="H277" s="200">
        <v>3</v>
      </c>
      <c r="I277" s="197"/>
      <c r="J277" s="197"/>
      <c r="K277" s="197"/>
      <c r="L277" s="202"/>
      <c r="M277" s="203"/>
      <c r="N277" s="204"/>
      <c r="O277" s="204"/>
      <c r="P277" s="204"/>
      <c r="Q277" s="204"/>
      <c r="R277" s="204"/>
      <c r="S277" s="204"/>
      <c r="T277" s="205"/>
      <c r="AT277" s="206" t="s">
        <v>136</v>
      </c>
      <c r="AU277" s="206" t="s">
        <v>83</v>
      </c>
      <c r="AV277" s="12" t="s">
        <v>85</v>
      </c>
      <c r="AW277" s="12" t="s">
        <v>31</v>
      </c>
      <c r="AX277" s="12" t="s">
        <v>75</v>
      </c>
      <c r="AY277" s="206" t="s">
        <v>126</v>
      </c>
    </row>
    <row r="278" spans="1:65" s="13" customFormat="1" ht="11.25">
      <c r="B278" s="207"/>
      <c r="C278" s="208"/>
      <c r="D278" s="191" t="s">
        <v>136</v>
      </c>
      <c r="E278" s="209" t="s">
        <v>1</v>
      </c>
      <c r="F278" s="210" t="s">
        <v>138</v>
      </c>
      <c r="G278" s="208"/>
      <c r="H278" s="211">
        <v>10</v>
      </c>
      <c r="I278" s="208"/>
      <c r="J278" s="208"/>
      <c r="K278" s="208"/>
      <c r="L278" s="213"/>
      <c r="M278" s="214"/>
      <c r="N278" s="215"/>
      <c r="O278" s="215"/>
      <c r="P278" s="215"/>
      <c r="Q278" s="215"/>
      <c r="R278" s="215"/>
      <c r="S278" s="215"/>
      <c r="T278" s="216"/>
      <c r="AT278" s="217" t="s">
        <v>136</v>
      </c>
      <c r="AU278" s="217" t="s">
        <v>83</v>
      </c>
      <c r="AV278" s="13" t="s">
        <v>133</v>
      </c>
      <c r="AW278" s="13" t="s">
        <v>31</v>
      </c>
      <c r="AX278" s="13" t="s">
        <v>83</v>
      </c>
      <c r="AY278" s="217" t="s">
        <v>126</v>
      </c>
    </row>
    <row r="279" spans="1:65" s="14" customFormat="1" ht="11.25">
      <c r="B279" s="218"/>
      <c r="C279" s="219"/>
      <c r="D279" s="191" t="s">
        <v>136</v>
      </c>
      <c r="E279" s="220" t="s">
        <v>1</v>
      </c>
      <c r="F279" s="221" t="s">
        <v>139</v>
      </c>
      <c r="G279" s="219"/>
      <c r="H279" s="220" t="s">
        <v>1</v>
      </c>
      <c r="I279" s="219"/>
      <c r="J279" s="219"/>
      <c r="K279" s="219"/>
      <c r="L279" s="223"/>
      <c r="M279" s="224"/>
      <c r="N279" s="225"/>
      <c r="O279" s="225"/>
      <c r="P279" s="225"/>
      <c r="Q279" s="225"/>
      <c r="R279" s="225"/>
      <c r="S279" s="225"/>
      <c r="T279" s="226"/>
      <c r="AT279" s="227" t="s">
        <v>136</v>
      </c>
      <c r="AU279" s="227" t="s">
        <v>83</v>
      </c>
      <c r="AV279" s="14" t="s">
        <v>83</v>
      </c>
      <c r="AW279" s="14" t="s">
        <v>31</v>
      </c>
      <c r="AX279" s="14" t="s">
        <v>75</v>
      </c>
      <c r="AY279" s="227" t="s">
        <v>126</v>
      </c>
    </row>
    <row r="280" spans="1:65" s="2" customFormat="1" ht="24.2" customHeight="1">
      <c r="A280" s="33"/>
      <c r="B280" s="34"/>
      <c r="C280" s="177" t="s">
        <v>220</v>
      </c>
      <c r="D280" s="177" t="s">
        <v>127</v>
      </c>
      <c r="E280" s="178" t="s">
        <v>905</v>
      </c>
      <c r="F280" s="179" t="s">
        <v>906</v>
      </c>
      <c r="G280" s="180" t="s">
        <v>142</v>
      </c>
      <c r="H280" s="181">
        <v>6</v>
      </c>
      <c r="I280" s="291"/>
      <c r="J280" s="183">
        <f>ROUND(I280*H280,2)</f>
        <v>0</v>
      </c>
      <c r="K280" s="179" t="s">
        <v>131</v>
      </c>
      <c r="L280" s="184"/>
      <c r="M280" s="185" t="s">
        <v>1</v>
      </c>
      <c r="N280" s="186" t="s">
        <v>40</v>
      </c>
      <c r="O280" s="70"/>
      <c r="P280" s="187">
        <f>O280*H280</f>
        <v>0</v>
      </c>
      <c r="Q280" s="187">
        <v>0.15296000000000001</v>
      </c>
      <c r="R280" s="187">
        <f>Q280*H280</f>
        <v>0.91776000000000013</v>
      </c>
      <c r="S280" s="187">
        <v>0</v>
      </c>
      <c r="T280" s="188">
        <f>S280*H280</f>
        <v>0</v>
      </c>
      <c r="U280" s="33"/>
      <c r="V280" s="33"/>
      <c r="W280" s="33"/>
      <c r="X280" s="33"/>
      <c r="Y280" s="33"/>
      <c r="Z280" s="33"/>
      <c r="AA280" s="33"/>
      <c r="AB280" s="33"/>
      <c r="AC280" s="33"/>
      <c r="AD280" s="33"/>
      <c r="AE280" s="33"/>
      <c r="AR280" s="189" t="s">
        <v>132</v>
      </c>
      <c r="AT280" s="189" t="s">
        <v>127</v>
      </c>
      <c r="AU280" s="189" t="s">
        <v>83</v>
      </c>
      <c r="AY280" s="16" t="s">
        <v>126</v>
      </c>
      <c r="BE280" s="190">
        <f>IF(N280="základní",J280,0)</f>
        <v>0</v>
      </c>
      <c r="BF280" s="190">
        <f>IF(N280="snížená",J280,0)</f>
        <v>0</v>
      </c>
      <c r="BG280" s="190">
        <f>IF(N280="zákl. přenesená",J280,0)</f>
        <v>0</v>
      </c>
      <c r="BH280" s="190">
        <f>IF(N280="sníž. přenesená",J280,0)</f>
        <v>0</v>
      </c>
      <c r="BI280" s="190">
        <f>IF(N280="nulová",J280,0)</f>
        <v>0</v>
      </c>
      <c r="BJ280" s="16" t="s">
        <v>83</v>
      </c>
      <c r="BK280" s="190">
        <f>ROUND(I280*H280,2)</f>
        <v>0</v>
      </c>
      <c r="BL280" s="16" t="s">
        <v>133</v>
      </c>
      <c r="BM280" s="189" t="s">
        <v>907</v>
      </c>
    </row>
    <row r="281" spans="1:65" s="2" customFormat="1" ht="11.25">
      <c r="A281" s="33"/>
      <c r="B281" s="34"/>
      <c r="C281" s="35"/>
      <c r="D281" s="191" t="s">
        <v>135</v>
      </c>
      <c r="E281" s="35"/>
      <c r="F281" s="192" t="s">
        <v>906</v>
      </c>
      <c r="G281" s="35"/>
      <c r="H281" s="35"/>
      <c r="I281" s="35"/>
      <c r="J281" s="35"/>
      <c r="K281" s="35"/>
      <c r="L281" s="38"/>
      <c r="M281" s="194"/>
      <c r="N281" s="195"/>
      <c r="O281" s="70"/>
      <c r="P281" s="70"/>
      <c r="Q281" s="70"/>
      <c r="R281" s="70"/>
      <c r="S281" s="70"/>
      <c r="T281" s="71"/>
      <c r="U281" s="33"/>
      <c r="V281" s="33"/>
      <c r="W281" s="33"/>
      <c r="X281" s="33"/>
      <c r="Y281" s="33"/>
      <c r="Z281" s="33"/>
      <c r="AA281" s="33"/>
      <c r="AB281" s="33"/>
      <c r="AC281" s="33"/>
      <c r="AD281" s="33"/>
      <c r="AE281" s="33"/>
      <c r="AT281" s="16" t="s">
        <v>135</v>
      </c>
      <c r="AU281" s="16" t="s">
        <v>83</v>
      </c>
    </row>
    <row r="282" spans="1:65" s="14" customFormat="1" ht="11.25">
      <c r="B282" s="218"/>
      <c r="C282" s="219"/>
      <c r="D282" s="191" t="s">
        <v>136</v>
      </c>
      <c r="E282" s="220" t="s">
        <v>1</v>
      </c>
      <c r="F282" s="221" t="s">
        <v>908</v>
      </c>
      <c r="G282" s="219"/>
      <c r="H282" s="220" t="s">
        <v>1</v>
      </c>
      <c r="I282" s="219"/>
      <c r="J282" s="219"/>
      <c r="K282" s="219"/>
      <c r="L282" s="223"/>
      <c r="M282" s="224"/>
      <c r="N282" s="225"/>
      <c r="O282" s="225"/>
      <c r="P282" s="225"/>
      <c r="Q282" s="225"/>
      <c r="R282" s="225"/>
      <c r="S282" s="225"/>
      <c r="T282" s="226"/>
      <c r="AT282" s="227" t="s">
        <v>136</v>
      </c>
      <c r="AU282" s="227" t="s">
        <v>83</v>
      </c>
      <c r="AV282" s="14" t="s">
        <v>83</v>
      </c>
      <c r="AW282" s="14" t="s">
        <v>31</v>
      </c>
      <c r="AX282" s="14" t="s">
        <v>75</v>
      </c>
      <c r="AY282" s="227" t="s">
        <v>126</v>
      </c>
    </row>
    <row r="283" spans="1:65" s="12" customFormat="1" ht="11.25">
      <c r="B283" s="196"/>
      <c r="C283" s="197"/>
      <c r="D283" s="191" t="s">
        <v>136</v>
      </c>
      <c r="E283" s="198" t="s">
        <v>1</v>
      </c>
      <c r="F283" s="199" t="s">
        <v>862</v>
      </c>
      <c r="G283" s="197"/>
      <c r="H283" s="200">
        <v>4</v>
      </c>
      <c r="I283" s="197"/>
      <c r="J283" s="197"/>
      <c r="K283" s="197"/>
      <c r="L283" s="202"/>
      <c r="M283" s="203"/>
      <c r="N283" s="204"/>
      <c r="O283" s="204"/>
      <c r="P283" s="204"/>
      <c r="Q283" s="204"/>
      <c r="R283" s="204"/>
      <c r="S283" s="204"/>
      <c r="T283" s="205"/>
      <c r="AT283" s="206" t="s">
        <v>136</v>
      </c>
      <c r="AU283" s="206" t="s">
        <v>83</v>
      </c>
      <c r="AV283" s="12" t="s">
        <v>85</v>
      </c>
      <c r="AW283" s="12" t="s">
        <v>31</v>
      </c>
      <c r="AX283" s="12" t="s">
        <v>75</v>
      </c>
      <c r="AY283" s="206" t="s">
        <v>126</v>
      </c>
    </row>
    <row r="284" spans="1:65" s="14" customFormat="1" ht="11.25">
      <c r="B284" s="218"/>
      <c r="C284" s="219"/>
      <c r="D284" s="191" t="s">
        <v>136</v>
      </c>
      <c r="E284" s="220" t="s">
        <v>1</v>
      </c>
      <c r="F284" s="221" t="s">
        <v>909</v>
      </c>
      <c r="G284" s="219"/>
      <c r="H284" s="220" t="s">
        <v>1</v>
      </c>
      <c r="I284" s="219"/>
      <c r="J284" s="219"/>
      <c r="K284" s="219"/>
      <c r="L284" s="223"/>
      <c r="M284" s="224"/>
      <c r="N284" s="225"/>
      <c r="O284" s="225"/>
      <c r="P284" s="225"/>
      <c r="Q284" s="225"/>
      <c r="R284" s="225"/>
      <c r="S284" s="225"/>
      <c r="T284" s="226"/>
      <c r="AT284" s="227" t="s">
        <v>136</v>
      </c>
      <c r="AU284" s="227" t="s">
        <v>83</v>
      </c>
      <c r="AV284" s="14" t="s">
        <v>83</v>
      </c>
      <c r="AW284" s="14" t="s">
        <v>31</v>
      </c>
      <c r="AX284" s="14" t="s">
        <v>75</v>
      </c>
      <c r="AY284" s="227" t="s">
        <v>126</v>
      </c>
    </row>
    <row r="285" spans="1:65" s="12" customFormat="1" ht="11.25">
      <c r="B285" s="196"/>
      <c r="C285" s="197"/>
      <c r="D285" s="191" t="s">
        <v>136</v>
      </c>
      <c r="E285" s="198" t="s">
        <v>1</v>
      </c>
      <c r="F285" s="199" t="s">
        <v>83</v>
      </c>
      <c r="G285" s="197"/>
      <c r="H285" s="200">
        <v>1</v>
      </c>
      <c r="I285" s="197"/>
      <c r="J285" s="197"/>
      <c r="K285" s="197"/>
      <c r="L285" s="202"/>
      <c r="M285" s="203"/>
      <c r="N285" s="204"/>
      <c r="O285" s="204"/>
      <c r="P285" s="204"/>
      <c r="Q285" s="204"/>
      <c r="R285" s="204"/>
      <c r="S285" s="204"/>
      <c r="T285" s="205"/>
      <c r="AT285" s="206" t="s">
        <v>136</v>
      </c>
      <c r="AU285" s="206" t="s">
        <v>83</v>
      </c>
      <c r="AV285" s="12" t="s">
        <v>85</v>
      </c>
      <c r="AW285" s="12" t="s">
        <v>31</v>
      </c>
      <c r="AX285" s="12" t="s">
        <v>75</v>
      </c>
      <c r="AY285" s="206" t="s">
        <v>126</v>
      </c>
    </row>
    <row r="286" spans="1:65" s="14" customFormat="1" ht="11.25">
      <c r="B286" s="218"/>
      <c r="C286" s="219"/>
      <c r="D286" s="191" t="s">
        <v>136</v>
      </c>
      <c r="E286" s="220" t="s">
        <v>1</v>
      </c>
      <c r="F286" s="221" t="s">
        <v>830</v>
      </c>
      <c r="G286" s="219"/>
      <c r="H286" s="220" t="s">
        <v>1</v>
      </c>
      <c r="I286" s="219"/>
      <c r="J286" s="219"/>
      <c r="K286" s="219"/>
      <c r="L286" s="223"/>
      <c r="M286" s="224"/>
      <c r="N286" s="225"/>
      <c r="O286" s="225"/>
      <c r="P286" s="225"/>
      <c r="Q286" s="225"/>
      <c r="R286" s="225"/>
      <c r="S286" s="225"/>
      <c r="T286" s="226"/>
      <c r="AT286" s="227" t="s">
        <v>136</v>
      </c>
      <c r="AU286" s="227" t="s">
        <v>83</v>
      </c>
      <c r="AV286" s="14" t="s">
        <v>83</v>
      </c>
      <c r="AW286" s="14" t="s">
        <v>31</v>
      </c>
      <c r="AX286" s="14" t="s">
        <v>75</v>
      </c>
      <c r="AY286" s="227" t="s">
        <v>126</v>
      </c>
    </row>
    <row r="287" spans="1:65" s="12" customFormat="1" ht="11.25">
      <c r="B287" s="196"/>
      <c r="C287" s="197"/>
      <c r="D287" s="191" t="s">
        <v>136</v>
      </c>
      <c r="E287" s="198" t="s">
        <v>1</v>
      </c>
      <c r="F287" s="199" t="s">
        <v>83</v>
      </c>
      <c r="G287" s="197"/>
      <c r="H287" s="200">
        <v>1</v>
      </c>
      <c r="I287" s="197"/>
      <c r="J287" s="197"/>
      <c r="K287" s="197"/>
      <c r="L287" s="202"/>
      <c r="M287" s="203"/>
      <c r="N287" s="204"/>
      <c r="O287" s="204"/>
      <c r="P287" s="204"/>
      <c r="Q287" s="204"/>
      <c r="R287" s="204"/>
      <c r="S287" s="204"/>
      <c r="T287" s="205"/>
      <c r="AT287" s="206" t="s">
        <v>136</v>
      </c>
      <c r="AU287" s="206" t="s">
        <v>83</v>
      </c>
      <c r="AV287" s="12" t="s">
        <v>85</v>
      </c>
      <c r="AW287" s="12" t="s">
        <v>31</v>
      </c>
      <c r="AX287" s="12" t="s">
        <v>75</v>
      </c>
      <c r="AY287" s="206" t="s">
        <v>126</v>
      </c>
    </row>
    <row r="288" spans="1:65" s="13" customFormat="1" ht="11.25">
      <c r="B288" s="207"/>
      <c r="C288" s="208"/>
      <c r="D288" s="191" t="s">
        <v>136</v>
      </c>
      <c r="E288" s="209" t="s">
        <v>1</v>
      </c>
      <c r="F288" s="210" t="s">
        <v>138</v>
      </c>
      <c r="G288" s="208"/>
      <c r="H288" s="211">
        <v>6</v>
      </c>
      <c r="I288" s="208"/>
      <c r="J288" s="208"/>
      <c r="K288" s="208"/>
      <c r="L288" s="213"/>
      <c r="M288" s="214"/>
      <c r="N288" s="215"/>
      <c r="O288" s="215"/>
      <c r="P288" s="215"/>
      <c r="Q288" s="215"/>
      <c r="R288" s="215"/>
      <c r="S288" s="215"/>
      <c r="T288" s="216"/>
      <c r="AT288" s="217" t="s">
        <v>136</v>
      </c>
      <c r="AU288" s="217" t="s">
        <v>83</v>
      </c>
      <c r="AV288" s="13" t="s">
        <v>133</v>
      </c>
      <c r="AW288" s="13" t="s">
        <v>31</v>
      </c>
      <c r="AX288" s="13" t="s">
        <v>83</v>
      </c>
      <c r="AY288" s="217" t="s">
        <v>126</v>
      </c>
    </row>
    <row r="289" spans="1:65" s="14" customFormat="1" ht="11.25">
      <c r="B289" s="218"/>
      <c r="C289" s="219"/>
      <c r="D289" s="191" t="s">
        <v>136</v>
      </c>
      <c r="E289" s="220" t="s">
        <v>1</v>
      </c>
      <c r="F289" s="221" t="s">
        <v>139</v>
      </c>
      <c r="G289" s="219"/>
      <c r="H289" s="220" t="s">
        <v>1</v>
      </c>
      <c r="I289" s="219"/>
      <c r="J289" s="219"/>
      <c r="K289" s="219"/>
      <c r="L289" s="223"/>
      <c r="M289" s="224"/>
      <c r="N289" s="225"/>
      <c r="O289" s="225"/>
      <c r="P289" s="225"/>
      <c r="Q289" s="225"/>
      <c r="R289" s="225"/>
      <c r="S289" s="225"/>
      <c r="T289" s="226"/>
      <c r="AT289" s="227" t="s">
        <v>136</v>
      </c>
      <c r="AU289" s="227" t="s">
        <v>83</v>
      </c>
      <c r="AV289" s="14" t="s">
        <v>83</v>
      </c>
      <c r="AW289" s="14" t="s">
        <v>31</v>
      </c>
      <c r="AX289" s="14" t="s">
        <v>75</v>
      </c>
      <c r="AY289" s="227" t="s">
        <v>126</v>
      </c>
    </row>
    <row r="290" spans="1:65" s="2" customFormat="1" ht="24.2" customHeight="1">
      <c r="A290" s="33"/>
      <c r="B290" s="34"/>
      <c r="C290" s="177" t="s">
        <v>224</v>
      </c>
      <c r="D290" s="177" t="s">
        <v>127</v>
      </c>
      <c r="E290" s="178" t="s">
        <v>910</v>
      </c>
      <c r="F290" s="179" t="s">
        <v>911</v>
      </c>
      <c r="G290" s="180" t="s">
        <v>142</v>
      </c>
      <c r="H290" s="181">
        <v>8</v>
      </c>
      <c r="I290" s="291"/>
      <c r="J290" s="183">
        <f>ROUND(I290*H290,2)</f>
        <v>0</v>
      </c>
      <c r="K290" s="179" t="s">
        <v>131</v>
      </c>
      <c r="L290" s="184"/>
      <c r="M290" s="185" t="s">
        <v>1</v>
      </c>
      <c r="N290" s="186" t="s">
        <v>40</v>
      </c>
      <c r="O290" s="70"/>
      <c r="P290" s="187">
        <f>O290*H290</f>
        <v>0</v>
      </c>
      <c r="Q290" s="187">
        <v>0.15669</v>
      </c>
      <c r="R290" s="187">
        <f>Q290*H290</f>
        <v>1.25352</v>
      </c>
      <c r="S290" s="187">
        <v>0</v>
      </c>
      <c r="T290" s="188">
        <f>S290*H290</f>
        <v>0</v>
      </c>
      <c r="U290" s="33"/>
      <c r="V290" s="33"/>
      <c r="W290" s="33"/>
      <c r="X290" s="33"/>
      <c r="Y290" s="33"/>
      <c r="Z290" s="33"/>
      <c r="AA290" s="33"/>
      <c r="AB290" s="33"/>
      <c r="AC290" s="33"/>
      <c r="AD290" s="33"/>
      <c r="AE290" s="33"/>
      <c r="AR290" s="189" t="s">
        <v>132</v>
      </c>
      <c r="AT290" s="189" t="s">
        <v>127</v>
      </c>
      <c r="AU290" s="189" t="s">
        <v>83</v>
      </c>
      <c r="AY290" s="16" t="s">
        <v>126</v>
      </c>
      <c r="BE290" s="190">
        <f>IF(N290="základní",J290,0)</f>
        <v>0</v>
      </c>
      <c r="BF290" s="190">
        <f>IF(N290="snížená",J290,0)</f>
        <v>0</v>
      </c>
      <c r="BG290" s="190">
        <f>IF(N290="zákl. přenesená",J290,0)</f>
        <v>0</v>
      </c>
      <c r="BH290" s="190">
        <f>IF(N290="sníž. přenesená",J290,0)</f>
        <v>0</v>
      </c>
      <c r="BI290" s="190">
        <f>IF(N290="nulová",J290,0)</f>
        <v>0</v>
      </c>
      <c r="BJ290" s="16" t="s">
        <v>83</v>
      </c>
      <c r="BK290" s="190">
        <f>ROUND(I290*H290,2)</f>
        <v>0</v>
      </c>
      <c r="BL290" s="16" t="s">
        <v>133</v>
      </c>
      <c r="BM290" s="189" t="s">
        <v>912</v>
      </c>
    </row>
    <row r="291" spans="1:65" s="2" customFormat="1" ht="11.25">
      <c r="A291" s="33"/>
      <c r="B291" s="34"/>
      <c r="C291" s="35"/>
      <c r="D291" s="191" t="s">
        <v>135</v>
      </c>
      <c r="E291" s="35"/>
      <c r="F291" s="192" t="s">
        <v>911</v>
      </c>
      <c r="G291" s="35"/>
      <c r="H291" s="35"/>
      <c r="I291" s="35"/>
      <c r="J291" s="35"/>
      <c r="K291" s="35"/>
      <c r="L291" s="38"/>
      <c r="M291" s="194"/>
      <c r="N291" s="195"/>
      <c r="O291" s="70"/>
      <c r="P291" s="70"/>
      <c r="Q291" s="70"/>
      <c r="R291" s="70"/>
      <c r="S291" s="70"/>
      <c r="T291" s="71"/>
      <c r="U291" s="33"/>
      <c r="V291" s="33"/>
      <c r="W291" s="33"/>
      <c r="X291" s="33"/>
      <c r="Y291" s="33"/>
      <c r="Z291" s="33"/>
      <c r="AA291" s="33"/>
      <c r="AB291" s="33"/>
      <c r="AC291" s="33"/>
      <c r="AD291" s="33"/>
      <c r="AE291" s="33"/>
      <c r="AT291" s="16" t="s">
        <v>135</v>
      </c>
      <c r="AU291" s="16" t="s">
        <v>83</v>
      </c>
    </row>
    <row r="292" spans="1:65" s="14" customFormat="1" ht="11.25">
      <c r="B292" s="218"/>
      <c r="C292" s="219"/>
      <c r="D292" s="191" t="s">
        <v>136</v>
      </c>
      <c r="E292" s="220" t="s">
        <v>1</v>
      </c>
      <c r="F292" s="221" t="s">
        <v>913</v>
      </c>
      <c r="G292" s="219"/>
      <c r="H292" s="220" t="s">
        <v>1</v>
      </c>
      <c r="I292" s="219"/>
      <c r="J292" s="219"/>
      <c r="K292" s="219"/>
      <c r="L292" s="223"/>
      <c r="M292" s="224"/>
      <c r="N292" s="225"/>
      <c r="O292" s="225"/>
      <c r="P292" s="225"/>
      <c r="Q292" s="225"/>
      <c r="R292" s="225"/>
      <c r="S292" s="225"/>
      <c r="T292" s="226"/>
      <c r="AT292" s="227" t="s">
        <v>136</v>
      </c>
      <c r="AU292" s="227" t="s">
        <v>83</v>
      </c>
      <c r="AV292" s="14" t="s">
        <v>83</v>
      </c>
      <c r="AW292" s="14" t="s">
        <v>31</v>
      </c>
      <c r="AX292" s="14" t="s">
        <v>75</v>
      </c>
      <c r="AY292" s="227" t="s">
        <v>126</v>
      </c>
    </row>
    <row r="293" spans="1:65" s="12" customFormat="1" ht="11.25">
      <c r="B293" s="196"/>
      <c r="C293" s="197"/>
      <c r="D293" s="191" t="s">
        <v>136</v>
      </c>
      <c r="E293" s="198" t="s">
        <v>1</v>
      </c>
      <c r="F293" s="199" t="s">
        <v>862</v>
      </c>
      <c r="G293" s="197"/>
      <c r="H293" s="200">
        <v>4</v>
      </c>
      <c r="I293" s="197"/>
      <c r="J293" s="197"/>
      <c r="K293" s="197"/>
      <c r="L293" s="202"/>
      <c r="M293" s="203"/>
      <c r="N293" s="204"/>
      <c r="O293" s="204"/>
      <c r="P293" s="204"/>
      <c r="Q293" s="204"/>
      <c r="R293" s="204"/>
      <c r="S293" s="204"/>
      <c r="T293" s="205"/>
      <c r="AT293" s="206" t="s">
        <v>136</v>
      </c>
      <c r="AU293" s="206" t="s">
        <v>83</v>
      </c>
      <c r="AV293" s="12" t="s">
        <v>85</v>
      </c>
      <c r="AW293" s="12" t="s">
        <v>31</v>
      </c>
      <c r="AX293" s="12" t="s">
        <v>75</v>
      </c>
      <c r="AY293" s="206" t="s">
        <v>126</v>
      </c>
    </row>
    <row r="294" spans="1:65" s="14" customFormat="1" ht="11.25">
      <c r="B294" s="218"/>
      <c r="C294" s="219"/>
      <c r="D294" s="191" t="s">
        <v>136</v>
      </c>
      <c r="E294" s="220" t="s">
        <v>1</v>
      </c>
      <c r="F294" s="221" t="s">
        <v>914</v>
      </c>
      <c r="G294" s="219"/>
      <c r="H294" s="220" t="s">
        <v>1</v>
      </c>
      <c r="I294" s="219"/>
      <c r="J294" s="219"/>
      <c r="K294" s="219"/>
      <c r="L294" s="223"/>
      <c r="M294" s="224"/>
      <c r="N294" s="225"/>
      <c r="O294" s="225"/>
      <c r="P294" s="225"/>
      <c r="Q294" s="225"/>
      <c r="R294" s="225"/>
      <c r="S294" s="225"/>
      <c r="T294" s="226"/>
      <c r="AT294" s="227" t="s">
        <v>136</v>
      </c>
      <c r="AU294" s="227" t="s">
        <v>83</v>
      </c>
      <c r="AV294" s="14" t="s">
        <v>83</v>
      </c>
      <c r="AW294" s="14" t="s">
        <v>31</v>
      </c>
      <c r="AX294" s="14" t="s">
        <v>75</v>
      </c>
      <c r="AY294" s="227" t="s">
        <v>126</v>
      </c>
    </row>
    <row r="295" spans="1:65" s="12" customFormat="1" ht="11.25">
      <c r="B295" s="196"/>
      <c r="C295" s="197"/>
      <c r="D295" s="191" t="s">
        <v>136</v>
      </c>
      <c r="E295" s="198" t="s">
        <v>1</v>
      </c>
      <c r="F295" s="199" t="s">
        <v>85</v>
      </c>
      <c r="G295" s="197"/>
      <c r="H295" s="200">
        <v>2</v>
      </c>
      <c r="I295" s="197"/>
      <c r="J295" s="197"/>
      <c r="K295" s="197"/>
      <c r="L295" s="202"/>
      <c r="M295" s="203"/>
      <c r="N295" s="204"/>
      <c r="O295" s="204"/>
      <c r="P295" s="204"/>
      <c r="Q295" s="204"/>
      <c r="R295" s="204"/>
      <c r="S295" s="204"/>
      <c r="T295" s="205"/>
      <c r="AT295" s="206" t="s">
        <v>136</v>
      </c>
      <c r="AU295" s="206" t="s">
        <v>83</v>
      </c>
      <c r="AV295" s="12" t="s">
        <v>85</v>
      </c>
      <c r="AW295" s="12" t="s">
        <v>31</v>
      </c>
      <c r="AX295" s="12" t="s">
        <v>75</v>
      </c>
      <c r="AY295" s="206" t="s">
        <v>126</v>
      </c>
    </row>
    <row r="296" spans="1:65" s="14" customFormat="1" ht="11.25">
      <c r="B296" s="218"/>
      <c r="C296" s="219"/>
      <c r="D296" s="191" t="s">
        <v>136</v>
      </c>
      <c r="E296" s="220" t="s">
        <v>1</v>
      </c>
      <c r="F296" s="221" t="s">
        <v>830</v>
      </c>
      <c r="G296" s="219"/>
      <c r="H296" s="220" t="s">
        <v>1</v>
      </c>
      <c r="I296" s="219"/>
      <c r="J296" s="219"/>
      <c r="K296" s="219"/>
      <c r="L296" s="223"/>
      <c r="M296" s="224"/>
      <c r="N296" s="225"/>
      <c r="O296" s="225"/>
      <c r="P296" s="225"/>
      <c r="Q296" s="225"/>
      <c r="R296" s="225"/>
      <c r="S296" s="225"/>
      <c r="T296" s="226"/>
      <c r="AT296" s="227" t="s">
        <v>136</v>
      </c>
      <c r="AU296" s="227" t="s">
        <v>83</v>
      </c>
      <c r="AV296" s="14" t="s">
        <v>83</v>
      </c>
      <c r="AW296" s="14" t="s">
        <v>31</v>
      </c>
      <c r="AX296" s="14" t="s">
        <v>75</v>
      </c>
      <c r="AY296" s="227" t="s">
        <v>126</v>
      </c>
    </row>
    <row r="297" spans="1:65" s="12" customFormat="1" ht="11.25">
      <c r="B297" s="196"/>
      <c r="C297" s="197"/>
      <c r="D297" s="191" t="s">
        <v>136</v>
      </c>
      <c r="E297" s="198" t="s">
        <v>1</v>
      </c>
      <c r="F297" s="199" t="s">
        <v>85</v>
      </c>
      <c r="G297" s="197"/>
      <c r="H297" s="200">
        <v>2</v>
      </c>
      <c r="I297" s="197"/>
      <c r="J297" s="197"/>
      <c r="K297" s="197"/>
      <c r="L297" s="202"/>
      <c r="M297" s="203"/>
      <c r="N297" s="204"/>
      <c r="O297" s="204"/>
      <c r="P297" s="204"/>
      <c r="Q297" s="204"/>
      <c r="R297" s="204"/>
      <c r="S297" s="204"/>
      <c r="T297" s="205"/>
      <c r="AT297" s="206" t="s">
        <v>136</v>
      </c>
      <c r="AU297" s="206" t="s">
        <v>83</v>
      </c>
      <c r="AV297" s="12" t="s">
        <v>85</v>
      </c>
      <c r="AW297" s="12" t="s">
        <v>31</v>
      </c>
      <c r="AX297" s="12" t="s">
        <v>75</v>
      </c>
      <c r="AY297" s="206" t="s">
        <v>126</v>
      </c>
    </row>
    <row r="298" spans="1:65" s="13" customFormat="1" ht="11.25">
      <c r="B298" s="207"/>
      <c r="C298" s="208"/>
      <c r="D298" s="191" t="s">
        <v>136</v>
      </c>
      <c r="E298" s="209" t="s">
        <v>1</v>
      </c>
      <c r="F298" s="210" t="s">
        <v>138</v>
      </c>
      <c r="G298" s="208"/>
      <c r="H298" s="211">
        <v>8</v>
      </c>
      <c r="I298" s="208"/>
      <c r="J298" s="208"/>
      <c r="K298" s="208"/>
      <c r="L298" s="213"/>
      <c r="M298" s="214"/>
      <c r="N298" s="215"/>
      <c r="O298" s="215"/>
      <c r="P298" s="215"/>
      <c r="Q298" s="215"/>
      <c r="R298" s="215"/>
      <c r="S298" s="215"/>
      <c r="T298" s="216"/>
      <c r="AT298" s="217" t="s">
        <v>136</v>
      </c>
      <c r="AU298" s="217" t="s">
        <v>83</v>
      </c>
      <c r="AV298" s="13" t="s">
        <v>133</v>
      </c>
      <c r="AW298" s="13" t="s">
        <v>31</v>
      </c>
      <c r="AX298" s="13" t="s">
        <v>83</v>
      </c>
      <c r="AY298" s="217" t="s">
        <v>126</v>
      </c>
    </row>
    <row r="299" spans="1:65" s="14" customFormat="1" ht="11.25">
      <c r="B299" s="218"/>
      <c r="C299" s="219"/>
      <c r="D299" s="191" t="s">
        <v>136</v>
      </c>
      <c r="E299" s="220" t="s">
        <v>1</v>
      </c>
      <c r="F299" s="221" t="s">
        <v>139</v>
      </c>
      <c r="G299" s="219"/>
      <c r="H299" s="220" t="s">
        <v>1</v>
      </c>
      <c r="I299" s="219"/>
      <c r="J299" s="219"/>
      <c r="K299" s="219"/>
      <c r="L299" s="223"/>
      <c r="M299" s="224"/>
      <c r="N299" s="225"/>
      <c r="O299" s="225"/>
      <c r="P299" s="225"/>
      <c r="Q299" s="225"/>
      <c r="R299" s="225"/>
      <c r="S299" s="225"/>
      <c r="T299" s="226"/>
      <c r="AT299" s="227" t="s">
        <v>136</v>
      </c>
      <c r="AU299" s="227" t="s">
        <v>83</v>
      </c>
      <c r="AV299" s="14" t="s">
        <v>83</v>
      </c>
      <c r="AW299" s="14" t="s">
        <v>31</v>
      </c>
      <c r="AX299" s="14" t="s">
        <v>75</v>
      </c>
      <c r="AY299" s="227" t="s">
        <v>126</v>
      </c>
    </row>
    <row r="300" spans="1:65" s="2" customFormat="1" ht="24.2" customHeight="1">
      <c r="A300" s="33"/>
      <c r="B300" s="34"/>
      <c r="C300" s="177" t="s">
        <v>232</v>
      </c>
      <c r="D300" s="177" t="s">
        <v>127</v>
      </c>
      <c r="E300" s="178" t="s">
        <v>915</v>
      </c>
      <c r="F300" s="179" t="s">
        <v>916</v>
      </c>
      <c r="G300" s="180" t="s">
        <v>142</v>
      </c>
      <c r="H300" s="181">
        <v>4</v>
      </c>
      <c r="I300" s="291"/>
      <c r="J300" s="183">
        <f>ROUND(I300*H300,2)</f>
        <v>0</v>
      </c>
      <c r="K300" s="179" t="s">
        <v>131</v>
      </c>
      <c r="L300" s="184"/>
      <c r="M300" s="185" t="s">
        <v>1</v>
      </c>
      <c r="N300" s="186" t="s">
        <v>40</v>
      </c>
      <c r="O300" s="70"/>
      <c r="P300" s="187">
        <f>O300*H300</f>
        <v>0</v>
      </c>
      <c r="Q300" s="187">
        <v>0.16042000000000001</v>
      </c>
      <c r="R300" s="187">
        <f>Q300*H300</f>
        <v>0.64168000000000003</v>
      </c>
      <c r="S300" s="187">
        <v>0</v>
      </c>
      <c r="T300" s="188">
        <f>S300*H300</f>
        <v>0</v>
      </c>
      <c r="U300" s="33"/>
      <c r="V300" s="33"/>
      <c r="W300" s="33"/>
      <c r="X300" s="33"/>
      <c r="Y300" s="33"/>
      <c r="Z300" s="33"/>
      <c r="AA300" s="33"/>
      <c r="AB300" s="33"/>
      <c r="AC300" s="33"/>
      <c r="AD300" s="33"/>
      <c r="AE300" s="33"/>
      <c r="AR300" s="189" t="s">
        <v>132</v>
      </c>
      <c r="AT300" s="189" t="s">
        <v>127</v>
      </c>
      <c r="AU300" s="189" t="s">
        <v>83</v>
      </c>
      <c r="AY300" s="16" t="s">
        <v>126</v>
      </c>
      <c r="BE300" s="190">
        <f>IF(N300="základní",J300,0)</f>
        <v>0</v>
      </c>
      <c r="BF300" s="190">
        <f>IF(N300="snížená",J300,0)</f>
        <v>0</v>
      </c>
      <c r="BG300" s="190">
        <f>IF(N300="zákl. přenesená",J300,0)</f>
        <v>0</v>
      </c>
      <c r="BH300" s="190">
        <f>IF(N300="sníž. přenesená",J300,0)</f>
        <v>0</v>
      </c>
      <c r="BI300" s="190">
        <f>IF(N300="nulová",J300,0)</f>
        <v>0</v>
      </c>
      <c r="BJ300" s="16" t="s">
        <v>83</v>
      </c>
      <c r="BK300" s="190">
        <f>ROUND(I300*H300,2)</f>
        <v>0</v>
      </c>
      <c r="BL300" s="16" t="s">
        <v>133</v>
      </c>
      <c r="BM300" s="189" t="s">
        <v>917</v>
      </c>
    </row>
    <row r="301" spans="1:65" s="2" customFormat="1" ht="11.25">
      <c r="A301" s="33"/>
      <c r="B301" s="34"/>
      <c r="C301" s="35"/>
      <c r="D301" s="191" t="s">
        <v>135</v>
      </c>
      <c r="E301" s="35"/>
      <c r="F301" s="192" t="s">
        <v>916</v>
      </c>
      <c r="G301" s="35"/>
      <c r="H301" s="35"/>
      <c r="I301" s="35"/>
      <c r="J301" s="35"/>
      <c r="K301" s="35"/>
      <c r="L301" s="38"/>
      <c r="M301" s="194"/>
      <c r="N301" s="195"/>
      <c r="O301" s="70"/>
      <c r="P301" s="70"/>
      <c r="Q301" s="70"/>
      <c r="R301" s="70"/>
      <c r="S301" s="70"/>
      <c r="T301" s="71"/>
      <c r="U301" s="33"/>
      <c r="V301" s="33"/>
      <c r="W301" s="33"/>
      <c r="X301" s="33"/>
      <c r="Y301" s="33"/>
      <c r="Z301" s="33"/>
      <c r="AA301" s="33"/>
      <c r="AB301" s="33"/>
      <c r="AC301" s="33"/>
      <c r="AD301" s="33"/>
      <c r="AE301" s="33"/>
      <c r="AT301" s="16" t="s">
        <v>135</v>
      </c>
      <c r="AU301" s="16" t="s">
        <v>83</v>
      </c>
    </row>
    <row r="302" spans="1:65" s="14" customFormat="1" ht="11.25">
      <c r="B302" s="218"/>
      <c r="C302" s="219"/>
      <c r="D302" s="191" t="s">
        <v>136</v>
      </c>
      <c r="E302" s="220" t="s">
        <v>1</v>
      </c>
      <c r="F302" s="221" t="s">
        <v>918</v>
      </c>
      <c r="G302" s="219"/>
      <c r="H302" s="220" t="s">
        <v>1</v>
      </c>
      <c r="I302" s="219"/>
      <c r="J302" s="219"/>
      <c r="K302" s="219"/>
      <c r="L302" s="223"/>
      <c r="M302" s="224"/>
      <c r="N302" s="225"/>
      <c r="O302" s="225"/>
      <c r="P302" s="225"/>
      <c r="Q302" s="225"/>
      <c r="R302" s="225"/>
      <c r="S302" s="225"/>
      <c r="T302" s="226"/>
      <c r="AT302" s="227" t="s">
        <v>136</v>
      </c>
      <c r="AU302" s="227" t="s">
        <v>83</v>
      </c>
      <c r="AV302" s="14" t="s">
        <v>83</v>
      </c>
      <c r="AW302" s="14" t="s">
        <v>31</v>
      </c>
      <c r="AX302" s="14" t="s">
        <v>75</v>
      </c>
      <c r="AY302" s="227" t="s">
        <v>126</v>
      </c>
    </row>
    <row r="303" spans="1:65" s="12" customFormat="1" ht="11.25">
      <c r="B303" s="196"/>
      <c r="C303" s="197"/>
      <c r="D303" s="191" t="s">
        <v>136</v>
      </c>
      <c r="E303" s="198" t="s">
        <v>1</v>
      </c>
      <c r="F303" s="199" t="s">
        <v>883</v>
      </c>
      <c r="G303" s="197"/>
      <c r="H303" s="200">
        <v>2</v>
      </c>
      <c r="I303" s="197"/>
      <c r="J303" s="197"/>
      <c r="K303" s="197"/>
      <c r="L303" s="202"/>
      <c r="M303" s="203"/>
      <c r="N303" s="204"/>
      <c r="O303" s="204"/>
      <c r="P303" s="204"/>
      <c r="Q303" s="204"/>
      <c r="R303" s="204"/>
      <c r="S303" s="204"/>
      <c r="T303" s="205"/>
      <c r="AT303" s="206" t="s">
        <v>136</v>
      </c>
      <c r="AU303" s="206" t="s">
        <v>83</v>
      </c>
      <c r="AV303" s="12" t="s">
        <v>85</v>
      </c>
      <c r="AW303" s="12" t="s">
        <v>31</v>
      </c>
      <c r="AX303" s="12" t="s">
        <v>75</v>
      </c>
      <c r="AY303" s="206" t="s">
        <v>126</v>
      </c>
    </row>
    <row r="304" spans="1:65" s="14" customFormat="1" ht="11.25">
      <c r="B304" s="218"/>
      <c r="C304" s="219"/>
      <c r="D304" s="191" t="s">
        <v>136</v>
      </c>
      <c r="E304" s="220" t="s">
        <v>1</v>
      </c>
      <c r="F304" s="221" t="s">
        <v>919</v>
      </c>
      <c r="G304" s="219"/>
      <c r="H304" s="220" t="s">
        <v>1</v>
      </c>
      <c r="I304" s="219"/>
      <c r="J304" s="219"/>
      <c r="K304" s="219"/>
      <c r="L304" s="223"/>
      <c r="M304" s="224"/>
      <c r="N304" s="225"/>
      <c r="O304" s="225"/>
      <c r="P304" s="225"/>
      <c r="Q304" s="225"/>
      <c r="R304" s="225"/>
      <c r="S304" s="225"/>
      <c r="T304" s="226"/>
      <c r="AT304" s="227" t="s">
        <v>136</v>
      </c>
      <c r="AU304" s="227" t="s">
        <v>83</v>
      </c>
      <c r="AV304" s="14" t="s">
        <v>83</v>
      </c>
      <c r="AW304" s="14" t="s">
        <v>31</v>
      </c>
      <c r="AX304" s="14" t="s">
        <v>75</v>
      </c>
      <c r="AY304" s="227" t="s">
        <v>126</v>
      </c>
    </row>
    <row r="305" spans="1:65" s="12" customFormat="1" ht="11.25">
      <c r="B305" s="196"/>
      <c r="C305" s="197"/>
      <c r="D305" s="191" t="s">
        <v>136</v>
      </c>
      <c r="E305" s="198" t="s">
        <v>1</v>
      </c>
      <c r="F305" s="199" t="s">
        <v>83</v>
      </c>
      <c r="G305" s="197"/>
      <c r="H305" s="200">
        <v>1</v>
      </c>
      <c r="I305" s="197"/>
      <c r="J305" s="197"/>
      <c r="K305" s="197"/>
      <c r="L305" s="202"/>
      <c r="M305" s="203"/>
      <c r="N305" s="204"/>
      <c r="O305" s="204"/>
      <c r="P305" s="204"/>
      <c r="Q305" s="204"/>
      <c r="R305" s="204"/>
      <c r="S305" s="204"/>
      <c r="T305" s="205"/>
      <c r="AT305" s="206" t="s">
        <v>136</v>
      </c>
      <c r="AU305" s="206" t="s">
        <v>83</v>
      </c>
      <c r="AV305" s="12" t="s">
        <v>85</v>
      </c>
      <c r="AW305" s="12" t="s">
        <v>31</v>
      </c>
      <c r="AX305" s="12" t="s">
        <v>75</v>
      </c>
      <c r="AY305" s="206" t="s">
        <v>126</v>
      </c>
    </row>
    <row r="306" spans="1:65" s="14" customFormat="1" ht="11.25">
      <c r="B306" s="218"/>
      <c r="C306" s="219"/>
      <c r="D306" s="191" t="s">
        <v>136</v>
      </c>
      <c r="E306" s="220" t="s">
        <v>1</v>
      </c>
      <c r="F306" s="221" t="s">
        <v>830</v>
      </c>
      <c r="G306" s="219"/>
      <c r="H306" s="220" t="s">
        <v>1</v>
      </c>
      <c r="I306" s="219"/>
      <c r="J306" s="219"/>
      <c r="K306" s="219"/>
      <c r="L306" s="223"/>
      <c r="M306" s="224"/>
      <c r="N306" s="225"/>
      <c r="O306" s="225"/>
      <c r="P306" s="225"/>
      <c r="Q306" s="225"/>
      <c r="R306" s="225"/>
      <c r="S306" s="225"/>
      <c r="T306" s="226"/>
      <c r="AT306" s="227" t="s">
        <v>136</v>
      </c>
      <c r="AU306" s="227" t="s">
        <v>83</v>
      </c>
      <c r="AV306" s="14" t="s">
        <v>83</v>
      </c>
      <c r="AW306" s="14" t="s">
        <v>31</v>
      </c>
      <c r="AX306" s="14" t="s">
        <v>75</v>
      </c>
      <c r="AY306" s="227" t="s">
        <v>126</v>
      </c>
    </row>
    <row r="307" spans="1:65" s="12" customFormat="1" ht="11.25">
      <c r="B307" s="196"/>
      <c r="C307" s="197"/>
      <c r="D307" s="191" t="s">
        <v>136</v>
      </c>
      <c r="E307" s="198" t="s">
        <v>1</v>
      </c>
      <c r="F307" s="199" t="s">
        <v>83</v>
      </c>
      <c r="G307" s="197"/>
      <c r="H307" s="200">
        <v>1</v>
      </c>
      <c r="I307" s="197"/>
      <c r="J307" s="197"/>
      <c r="K307" s="197"/>
      <c r="L307" s="202"/>
      <c r="M307" s="203"/>
      <c r="N307" s="204"/>
      <c r="O307" s="204"/>
      <c r="P307" s="204"/>
      <c r="Q307" s="204"/>
      <c r="R307" s="204"/>
      <c r="S307" s="204"/>
      <c r="T307" s="205"/>
      <c r="AT307" s="206" t="s">
        <v>136</v>
      </c>
      <c r="AU307" s="206" t="s">
        <v>83</v>
      </c>
      <c r="AV307" s="12" t="s">
        <v>85</v>
      </c>
      <c r="AW307" s="12" t="s">
        <v>31</v>
      </c>
      <c r="AX307" s="12" t="s">
        <v>75</v>
      </c>
      <c r="AY307" s="206" t="s">
        <v>126</v>
      </c>
    </row>
    <row r="308" spans="1:65" s="13" customFormat="1" ht="11.25">
      <c r="B308" s="207"/>
      <c r="C308" s="208"/>
      <c r="D308" s="191" t="s">
        <v>136</v>
      </c>
      <c r="E308" s="209" t="s">
        <v>1</v>
      </c>
      <c r="F308" s="210" t="s">
        <v>138</v>
      </c>
      <c r="G308" s="208"/>
      <c r="H308" s="211">
        <v>4</v>
      </c>
      <c r="I308" s="208"/>
      <c r="J308" s="208"/>
      <c r="K308" s="208"/>
      <c r="L308" s="213"/>
      <c r="M308" s="214"/>
      <c r="N308" s="215"/>
      <c r="O308" s="215"/>
      <c r="P308" s="215"/>
      <c r="Q308" s="215"/>
      <c r="R308" s="215"/>
      <c r="S308" s="215"/>
      <c r="T308" s="216"/>
      <c r="AT308" s="217" t="s">
        <v>136</v>
      </c>
      <c r="AU308" s="217" t="s">
        <v>83</v>
      </c>
      <c r="AV308" s="13" t="s">
        <v>133</v>
      </c>
      <c r="AW308" s="13" t="s">
        <v>31</v>
      </c>
      <c r="AX308" s="13" t="s">
        <v>83</v>
      </c>
      <c r="AY308" s="217" t="s">
        <v>126</v>
      </c>
    </row>
    <row r="309" spans="1:65" s="14" customFormat="1" ht="11.25">
      <c r="B309" s="218"/>
      <c r="C309" s="219"/>
      <c r="D309" s="191" t="s">
        <v>136</v>
      </c>
      <c r="E309" s="220" t="s">
        <v>1</v>
      </c>
      <c r="F309" s="221" t="s">
        <v>139</v>
      </c>
      <c r="G309" s="219"/>
      <c r="H309" s="220" t="s">
        <v>1</v>
      </c>
      <c r="I309" s="219"/>
      <c r="J309" s="219"/>
      <c r="K309" s="219"/>
      <c r="L309" s="223"/>
      <c r="M309" s="224"/>
      <c r="N309" s="225"/>
      <c r="O309" s="225"/>
      <c r="P309" s="225"/>
      <c r="Q309" s="225"/>
      <c r="R309" s="225"/>
      <c r="S309" s="225"/>
      <c r="T309" s="226"/>
      <c r="AT309" s="227" t="s">
        <v>136</v>
      </c>
      <c r="AU309" s="227" t="s">
        <v>83</v>
      </c>
      <c r="AV309" s="14" t="s">
        <v>83</v>
      </c>
      <c r="AW309" s="14" t="s">
        <v>31</v>
      </c>
      <c r="AX309" s="14" t="s">
        <v>75</v>
      </c>
      <c r="AY309" s="227" t="s">
        <v>126</v>
      </c>
    </row>
    <row r="310" spans="1:65" s="2" customFormat="1" ht="24.2" customHeight="1">
      <c r="A310" s="33"/>
      <c r="B310" s="34"/>
      <c r="C310" s="177" t="s">
        <v>237</v>
      </c>
      <c r="D310" s="177" t="s">
        <v>127</v>
      </c>
      <c r="E310" s="178" t="s">
        <v>920</v>
      </c>
      <c r="F310" s="179" t="s">
        <v>921</v>
      </c>
      <c r="G310" s="180" t="s">
        <v>142</v>
      </c>
      <c r="H310" s="181">
        <v>10</v>
      </c>
      <c r="I310" s="291"/>
      <c r="J310" s="183">
        <f>ROUND(I310*H310,2)</f>
        <v>0</v>
      </c>
      <c r="K310" s="179" t="s">
        <v>131</v>
      </c>
      <c r="L310" s="184"/>
      <c r="M310" s="185" t="s">
        <v>1</v>
      </c>
      <c r="N310" s="186" t="s">
        <v>40</v>
      </c>
      <c r="O310" s="70"/>
      <c r="P310" s="187">
        <f>O310*H310</f>
        <v>0</v>
      </c>
      <c r="Q310" s="187">
        <v>0.16414999999999999</v>
      </c>
      <c r="R310" s="187">
        <f>Q310*H310</f>
        <v>1.6415</v>
      </c>
      <c r="S310" s="187">
        <v>0</v>
      </c>
      <c r="T310" s="188">
        <f>S310*H310</f>
        <v>0</v>
      </c>
      <c r="U310" s="33"/>
      <c r="V310" s="33"/>
      <c r="W310" s="33"/>
      <c r="X310" s="33"/>
      <c r="Y310" s="33"/>
      <c r="Z310" s="33"/>
      <c r="AA310" s="33"/>
      <c r="AB310" s="33"/>
      <c r="AC310" s="33"/>
      <c r="AD310" s="33"/>
      <c r="AE310" s="33"/>
      <c r="AR310" s="189" t="s">
        <v>132</v>
      </c>
      <c r="AT310" s="189" t="s">
        <v>127</v>
      </c>
      <c r="AU310" s="189" t="s">
        <v>83</v>
      </c>
      <c r="AY310" s="16" t="s">
        <v>126</v>
      </c>
      <c r="BE310" s="190">
        <f>IF(N310="základní",J310,0)</f>
        <v>0</v>
      </c>
      <c r="BF310" s="190">
        <f>IF(N310="snížená",J310,0)</f>
        <v>0</v>
      </c>
      <c r="BG310" s="190">
        <f>IF(N310="zákl. přenesená",J310,0)</f>
        <v>0</v>
      </c>
      <c r="BH310" s="190">
        <f>IF(N310="sníž. přenesená",J310,0)</f>
        <v>0</v>
      </c>
      <c r="BI310" s="190">
        <f>IF(N310="nulová",J310,0)</f>
        <v>0</v>
      </c>
      <c r="BJ310" s="16" t="s">
        <v>83</v>
      </c>
      <c r="BK310" s="190">
        <f>ROUND(I310*H310,2)</f>
        <v>0</v>
      </c>
      <c r="BL310" s="16" t="s">
        <v>133</v>
      </c>
      <c r="BM310" s="189" t="s">
        <v>922</v>
      </c>
    </row>
    <row r="311" spans="1:65" s="2" customFormat="1" ht="11.25">
      <c r="A311" s="33"/>
      <c r="B311" s="34"/>
      <c r="C311" s="35"/>
      <c r="D311" s="191" t="s">
        <v>135</v>
      </c>
      <c r="E311" s="35"/>
      <c r="F311" s="192" t="s">
        <v>921</v>
      </c>
      <c r="G311" s="35"/>
      <c r="H311" s="35"/>
      <c r="I311" s="35"/>
      <c r="J311" s="35"/>
      <c r="K311" s="35"/>
      <c r="L311" s="38"/>
      <c r="M311" s="194"/>
      <c r="N311" s="195"/>
      <c r="O311" s="70"/>
      <c r="P311" s="70"/>
      <c r="Q311" s="70"/>
      <c r="R311" s="70"/>
      <c r="S311" s="70"/>
      <c r="T311" s="71"/>
      <c r="U311" s="33"/>
      <c r="V311" s="33"/>
      <c r="W311" s="33"/>
      <c r="X311" s="33"/>
      <c r="Y311" s="33"/>
      <c r="Z311" s="33"/>
      <c r="AA311" s="33"/>
      <c r="AB311" s="33"/>
      <c r="AC311" s="33"/>
      <c r="AD311" s="33"/>
      <c r="AE311" s="33"/>
      <c r="AT311" s="16" t="s">
        <v>135</v>
      </c>
      <c r="AU311" s="16" t="s">
        <v>83</v>
      </c>
    </row>
    <row r="312" spans="1:65" s="14" customFormat="1" ht="11.25">
      <c r="B312" s="218"/>
      <c r="C312" s="219"/>
      <c r="D312" s="191" t="s">
        <v>136</v>
      </c>
      <c r="E312" s="220" t="s">
        <v>1</v>
      </c>
      <c r="F312" s="221" t="s">
        <v>923</v>
      </c>
      <c r="G312" s="219"/>
      <c r="H312" s="220" t="s">
        <v>1</v>
      </c>
      <c r="I312" s="219"/>
      <c r="J312" s="219"/>
      <c r="K312" s="219"/>
      <c r="L312" s="223"/>
      <c r="M312" s="224"/>
      <c r="N312" s="225"/>
      <c r="O312" s="225"/>
      <c r="P312" s="225"/>
      <c r="Q312" s="225"/>
      <c r="R312" s="225"/>
      <c r="S312" s="225"/>
      <c r="T312" s="226"/>
      <c r="AT312" s="227" t="s">
        <v>136</v>
      </c>
      <c r="AU312" s="227" t="s">
        <v>83</v>
      </c>
      <c r="AV312" s="14" t="s">
        <v>83</v>
      </c>
      <c r="AW312" s="14" t="s">
        <v>31</v>
      </c>
      <c r="AX312" s="14" t="s">
        <v>75</v>
      </c>
      <c r="AY312" s="227" t="s">
        <v>126</v>
      </c>
    </row>
    <row r="313" spans="1:65" s="12" customFormat="1" ht="11.25">
      <c r="B313" s="196"/>
      <c r="C313" s="197"/>
      <c r="D313" s="191" t="s">
        <v>136</v>
      </c>
      <c r="E313" s="198" t="s">
        <v>1</v>
      </c>
      <c r="F313" s="199" t="s">
        <v>883</v>
      </c>
      <c r="G313" s="197"/>
      <c r="H313" s="200">
        <v>2</v>
      </c>
      <c r="I313" s="197"/>
      <c r="J313" s="197"/>
      <c r="K313" s="197"/>
      <c r="L313" s="202"/>
      <c r="M313" s="203"/>
      <c r="N313" s="204"/>
      <c r="O313" s="204"/>
      <c r="P313" s="204"/>
      <c r="Q313" s="204"/>
      <c r="R313" s="204"/>
      <c r="S313" s="204"/>
      <c r="T313" s="205"/>
      <c r="AT313" s="206" t="s">
        <v>136</v>
      </c>
      <c r="AU313" s="206" t="s">
        <v>83</v>
      </c>
      <c r="AV313" s="12" t="s">
        <v>85</v>
      </c>
      <c r="AW313" s="12" t="s">
        <v>31</v>
      </c>
      <c r="AX313" s="12" t="s">
        <v>75</v>
      </c>
      <c r="AY313" s="206" t="s">
        <v>126</v>
      </c>
    </row>
    <row r="314" spans="1:65" s="14" customFormat="1" ht="11.25">
      <c r="B314" s="218"/>
      <c r="C314" s="219"/>
      <c r="D314" s="191" t="s">
        <v>136</v>
      </c>
      <c r="E314" s="220" t="s">
        <v>1</v>
      </c>
      <c r="F314" s="221" t="s">
        <v>924</v>
      </c>
      <c r="G314" s="219"/>
      <c r="H314" s="220" t="s">
        <v>1</v>
      </c>
      <c r="I314" s="219"/>
      <c r="J314" s="219"/>
      <c r="K314" s="219"/>
      <c r="L314" s="223"/>
      <c r="M314" s="224"/>
      <c r="N314" s="225"/>
      <c r="O314" s="225"/>
      <c r="P314" s="225"/>
      <c r="Q314" s="225"/>
      <c r="R314" s="225"/>
      <c r="S314" s="225"/>
      <c r="T314" s="226"/>
      <c r="AT314" s="227" t="s">
        <v>136</v>
      </c>
      <c r="AU314" s="227" t="s">
        <v>83</v>
      </c>
      <c r="AV314" s="14" t="s">
        <v>83</v>
      </c>
      <c r="AW314" s="14" t="s">
        <v>31</v>
      </c>
      <c r="AX314" s="14" t="s">
        <v>75</v>
      </c>
      <c r="AY314" s="227" t="s">
        <v>126</v>
      </c>
    </row>
    <row r="315" spans="1:65" s="12" customFormat="1" ht="11.25">
      <c r="B315" s="196"/>
      <c r="C315" s="197"/>
      <c r="D315" s="191" t="s">
        <v>136</v>
      </c>
      <c r="E315" s="198" t="s">
        <v>1</v>
      </c>
      <c r="F315" s="199" t="s">
        <v>125</v>
      </c>
      <c r="G315" s="197"/>
      <c r="H315" s="200">
        <v>3</v>
      </c>
      <c r="I315" s="197"/>
      <c r="J315" s="197"/>
      <c r="K315" s="197"/>
      <c r="L315" s="202"/>
      <c r="M315" s="203"/>
      <c r="N315" s="204"/>
      <c r="O315" s="204"/>
      <c r="P315" s="204"/>
      <c r="Q315" s="204"/>
      <c r="R315" s="204"/>
      <c r="S315" s="204"/>
      <c r="T315" s="205"/>
      <c r="AT315" s="206" t="s">
        <v>136</v>
      </c>
      <c r="AU315" s="206" t="s">
        <v>83</v>
      </c>
      <c r="AV315" s="12" t="s">
        <v>85</v>
      </c>
      <c r="AW315" s="12" t="s">
        <v>31</v>
      </c>
      <c r="AX315" s="12" t="s">
        <v>75</v>
      </c>
      <c r="AY315" s="206" t="s">
        <v>126</v>
      </c>
    </row>
    <row r="316" spans="1:65" s="14" customFormat="1" ht="11.25">
      <c r="B316" s="218"/>
      <c r="C316" s="219"/>
      <c r="D316" s="191" t="s">
        <v>136</v>
      </c>
      <c r="E316" s="220" t="s">
        <v>1</v>
      </c>
      <c r="F316" s="221" t="s">
        <v>925</v>
      </c>
      <c r="G316" s="219"/>
      <c r="H316" s="220" t="s">
        <v>1</v>
      </c>
      <c r="I316" s="219"/>
      <c r="J316" s="219"/>
      <c r="K316" s="219"/>
      <c r="L316" s="223"/>
      <c r="M316" s="224"/>
      <c r="N316" s="225"/>
      <c r="O316" s="225"/>
      <c r="P316" s="225"/>
      <c r="Q316" s="225"/>
      <c r="R316" s="225"/>
      <c r="S316" s="225"/>
      <c r="T316" s="226"/>
      <c r="AT316" s="227" t="s">
        <v>136</v>
      </c>
      <c r="AU316" s="227" t="s">
        <v>83</v>
      </c>
      <c r="AV316" s="14" t="s">
        <v>83</v>
      </c>
      <c r="AW316" s="14" t="s">
        <v>31</v>
      </c>
      <c r="AX316" s="14" t="s">
        <v>75</v>
      </c>
      <c r="AY316" s="227" t="s">
        <v>126</v>
      </c>
    </row>
    <row r="317" spans="1:65" s="12" customFormat="1" ht="11.25">
      <c r="B317" s="196"/>
      <c r="C317" s="197"/>
      <c r="D317" s="191" t="s">
        <v>136</v>
      </c>
      <c r="E317" s="198" t="s">
        <v>1</v>
      </c>
      <c r="F317" s="199" t="s">
        <v>883</v>
      </c>
      <c r="G317" s="197"/>
      <c r="H317" s="200">
        <v>2</v>
      </c>
      <c r="I317" s="197"/>
      <c r="J317" s="197"/>
      <c r="K317" s="197"/>
      <c r="L317" s="202"/>
      <c r="M317" s="203"/>
      <c r="N317" s="204"/>
      <c r="O317" s="204"/>
      <c r="P317" s="204"/>
      <c r="Q317" s="204"/>
      <c r="R317" s="204"/>
      <c r="S317" s="204"/>
      <c r="T317" s="205"/>
      <c r="AT317" s="206" t="s">
        <v>136</v>
      </c>
      <c r="AU317" s="206" t="s">
        <v>83</v>
      </c>
      <c r="AV317" s="12" t="s">
        <v>85</v>
      </c>
      <c r="AW317" s="12" t="s">
        <v>31</v>
      </c>
      <c r="AX317" s="12" t="s">
        <v>75</v>
      </c>
      <c r="AY317" s="206" t="s">
        <v>126</v>
      </c>
    </row>
    <row r="318" spans="1:65" s="14" customFormat="1" ht="11.25">
      <c r="B318" s="218"/>
      <c r="C318" s="219"/>
      <c r="D318" s="191" t="s">
        <v>136</v>
      </c>
      <c r="E318" s="220" t="s">
        <v>1</v>
      </c>
      <c r="F318" s="221" t="s">
        <v>830</v>
      </c>
      <c r="G318" s="219"/>
      <c r="H318" s="220" t="s">
        <v>1</v>
      </c>
      <c r="I318" s="219"/>
      <c r="J318" s="219"/>
      <c r="K318" s="219"/>
      <c r="L318" s="223"/>
      <c r="M318" s="224"/>
      <c r="N318" s="225"/>
      <c r="O318" s="225"/>
      <c r="P318" s="225"/>
      <c r="Q318" s="225"/>
      <c r="R318" s="225"/>
      <c r="S318" s="225"/>
      <c r="T318" s="226"/>
      <c r="AT318" s="227" t="s">
        <v>136</v>
      </c>
      <c r="AU318" s="227" t="s">
        <v>83</v>
      </c>
      <c r="AV318" s="14" t="s">
        <v>83</v>
      </c>
      <c r="AW318" s="14" t="s">
        <v>31</v>
      </c>
      <c r="AX318" s="14" t="s">
        <v>75</v>
      </c>
      <c r="AY318" s="227" t="s">
        <v>126</v>
      </c>
    </row>
    <row r="319" spans="1:65" s="12" customFormat="1" ht="11.25">
      <c r="B319" s="196"/>
      <c r="C319" s="197"/>
      <c r="D319" s="191" t="s">
        <v>136</v>
      </c>
      <c r="E319" s="198" t="s">
        <v>1</v>
      </c>
      <c r="F319" s="199" t="s">
        <v>125</v>
      </c>
      <c r="G319" s="197"/>
      <c r="H319" s="200">
        <v>3</v>
      </c>
      <c r="I319" s="197"/>
      <c r="J319" s="197"/>
      <c r="K319" s="197"/>
      <c r="L319" s="202"/>
      <c r="M319" s="203"/>
      <c r="N319" s="204"/>
      <c r="O319" s="204"/>
      <c r="P319" s="204"/>
      <c r="Q319" s="204"/>
      <c r="R319" s="204"/>
      <c r="S319" s="204"/>
      <c r="T319" s="205"/>
      <c r="AT319" s="206" t="s">
        <v>136</v>
      </c>
      <c r="AU319" s="206" t="s">
        <v>83</v>
      </c>
      <c r="AV319" s="12" t="s">
        <v>85</v>
      </c>
      <c r="AW319" s="12" t="s">
        <v>31</v>
      </c>
      <c r="AX319" s="12" t="s">
        <v>75</v>
      </c>
      <c r="AY319" s="206" t="s">
        <v>126</v>
      </c>
    </row>
    <row r="320" spans="1:65" s="13" customFormat="1" ht="11.25">
      <c r="B320" s="207"/>
      <c r="C320" s="208"/>
      <c r="D320" s="191" t="s">
        <v>136</v>
      </c>
      <c r="E320" s="209" t="s">
        <v>1</v>
      </c>
      <c r="F320" s="210" t="s">
        <v>138</v>
      </c>
      <c r="G320" s="208"/>
      <c r="H320" s="211">
        <v>10</v>
      </c>
      <c r="I320" s="208"/>
      <c r="J320" s="208"/>
      <c r="K320" s="208"/>
      <c r="L320" s="213"/>
      <c r="M320" s="214"/>
      <c r="N320" s="215"/>
      <c r="O320" s="215"/>
      <c r="P320" s="215"/>
      <c r="Q320" s="215"/>
      <c r="R320" s="215"/>
      <c r="S320" s="215"/>
      <c r="T320" s="216"/>
      <c r="AT320" s="217" t="s">
        <v>136</v>
      </c>
      <c r="AU320" s="217" t="s">
        <v>83</v>
      </c>
      <c r="AV320" s="13" t="s">
        <v>133</v>
      </c>
      <c r="AW320" s="13" t="s">
        <v>31</v>
      </c>
      <c r="AX320" s="13" t="s">
        <v>83</v>
      </c>
      <c r="AY320" s="217" t="s">
        <v>126</v>
      </c>
    </row>
    <row r="321" spans="1:65" s="14" customFormat="1" ht="11.25">
      <c r="B321" s="218"/>
      <c r="C321" s="219"/>
      <c r="D321" s="191" t="s">
        <v>136</v>
      </c>
      <c r="E321" s="220" t="s">
        <v>1</v>
      </c>
      <c r="F321" s="221" t="s">
        <v>139</v>
      </c>
      <c r="G321" s="219"/>
      <c r="H321" s="220" t="s">
        <v>1</v>
      </c>
      <c r="I321" s="219"/>
      <c r="J321" s="219"/>
      <c r="K321" s="219"/>
      <c r="L321" s="223"/>
      <c r="M321" s="224"/>
      <c r="N321" s="225"/>
      <c r="O321" s="225"/>
      <c r="P321" s="225"/>
      <c r="Q321" s="225"/>
      <c r="R321" s="225"/>
      <c r="S321" s="225"/>
      <c r="T321" s="226"/>
      <c r="AT321" s="227" t="s">
        <v>136</v>
      </c>
      <c r="AU321" s="227" t="s">
        <v>83</v>
      </c>
      <c r="AV321" s="14" t="s">
        <v>83</v>
      </c>
      <c r="AW321" s="14" t="s">
        <v>31</v>
      </c>
      <c r="AX321" s="14" t="s">
        <v>75</v>
      </c>
      <c r="AY321" s="227" t="s">
        <v>126</v>
      </c>
    </row>
    <row r="322" spans="1:65" s="2" customFormat="1" ht="24.2" customHeight="1">
      <c r="A322" s="33"/>
      <c r="B322" s="34"/>
      <c r="C322" s="177" t="s">
        <v>7</v>
      </c>
      <c r="D322" s="177" t="s">
        <v>127</v>
      </c>
      <c r="E322" s="178" t="s">
        <v>926</v>
      </c>
      <c r="F322" s="179" t="s">
        <v>927</v>
      </c>
      <c r="G322" s="180" t="s">
        <v>142</v>
      </c>
      <c r="H322" s="181">
        <v>2</v>
      </c>
      <c r="I322" s="291"/>
      <c r="J322" s="183">
        <f>ROUND(I322*H322,2)</f>
        <v>0</v>
      </c>
      <c r="K322" s="179" t="s">
        <v>131</v>
      </c>
      <c r="L322" s="184"/>
      <c r="M322" s="185" t="s">
        <v>1</v>
      </c>
      <c r="N322" s="186" t="s">
        <v>40</v>
      </c>
      <c r="O322" s="70"/>
      <c r="P322" s="187">
        <f>O322*H322</f>
        <v>0</v>
      </c>
      <c r="Q322" s="187">
        <v>0.16788</v>
      </c>
      <c r="R322" s="187">
        <f>Q322*H322</f>
        <v>0.33576</v>
      </c>
      <c r="S322" s="187">
        <v>0</v>
      </c>
      <c r="T322" s="188">
        <f>S322*H322</f>
        <v>0</v>
      </c>
      <c r="U322" s="33"/>
      <c r="V322" s="33"/>
      <c r="W322" s="33"/>
      <c r="X322" s="33"/>
      <c r="Y322" s="33"/>
      <c r="Z322" s="33"/>
      <c r="AA322" s="33"/>
      <c r="AB322" s="33"/>
      <c r="AC322" s="33"/>
      <c r="AD322" s="33"/>
      <c r="AE322" s="33"/>
      <c r="AR322" s="189" t="s">
        <v>132</v>
      </c>
      <c r="AT322" s="189" t="s">
        <v>127</v>
      </c>
      <c r="AU322" s="189" t="s">
        <v>83</v>
      </c>
      <c r="AY322" s="16" t="s">
        <v>126</v>
      </c>
      <c r="BE322" s="190">
        <f>IF(N322="základní",J322,0)</f>
        <v>0</v>
      </c>
      <c r="BF322" s="190">
        <f>IF(N322="snížená",J322,0)</f>
        <v>0</v>
      </c>
      <c r="BG322" s="190">
        <f>IF(N322="zákl. přenesená",J322,0)</f>
        <v>0</v>
      </c>
      <c r="BH322" s="190">
        <f>IF(N322="sníž. přenesená",J322,0)</f>
        <v>0</v>
      </c>
      <c r="BI322" s="190">
        <f>IF(N322="nulová",J322,0)</f>
        <v>0</v>
      </c>
      <c r="BJ322" s="16" t="s">
        <v>83</v>
      </c>
      <c r="BK322" s="190">
        <f>ROUND(I322*H322,2)</f>
        <v>0</v>
      </c>
      <c r="BL322" s="16" t="s">
        <v>133</v>
      </c>
      <c r="BM322" s="189" t="s">
        <v>928</v>
      </c>
    </row>
    <row r="323" spans="1:65" s="2" customFormat="1" ht="11.25">
      <c r="A323" s="33"/>
      <c r="B323" s="34"/>
      <c r="C323" s="35"/>
      <c r="D323" s="191" t="s">
        <v>135</v>
      </c>
      <c r="E323" s="35"/>
      <c r="F323" s="192" t="s">
        <v>927</v>
      </c>
      <c r="G323" s="35"/>
      <c r="H323" s="35"/>
      <c r="I323" s="35"/>
      <c r="J323" s="35"/>
      <c r="K323" s="35"/>
      <c r="L323" s="38"/>
      <c r="M323" s="194"/>
      <c r="N323" s="195"/>
      <c r="O323" s="70"/>
      <c r="P323" s="70"/>
      <c r="Q323" s="70"/>
      <c r="R323" s="70"/>
      <c r="S323" s="70"/>
      <c r="T323" s="71"/>
      <c r="U323" s="33"/>
      <c r="V323" s="33"/>
      <c r="W323" s="33"/>
      <c r="X323" s="33"/>
      <c r="Y323" s="33"/>
      <c r="Z323" s="33"/>
      <c r="AA323" s="33"/>
      <c r="AB323" s="33"/>
      <c r="AC323" s="33"/>
      <c r="AD323" s="33"/>
      <c r="AE323" s="33"/>
      <c r="AT323" s="16" t="s">
        <v>135</v>
      </c>
      <c r="AU323" s="16" t="s">
        <v>83</v>
      </c>
    </row>
    <row r="324" spans="1:65" s="14" customFormat="1" ht="11.25">
      <c r="B324" s="218"/>
      <c r="C324" s="219"/>
      <c r="D324" s="191" t="s">
        <v>136</v>
      </c>
      <c r="E324" s="220" t="s">
        <v>1</v>
      </c>
      <c r="F324" s="221" t="s">
        <v>929</v>
      </c>
      <c r="G324" s="219"/>
      <c r="H324" s="220" t="s">
        <v>1</v>
      </c>
      <c r="I324" s="219"/>
      <c r="J324" s="219"/>
      <c r="K324" s="219"/>
      <c r="L324" s="223"/>
      <c r="M324" s="224"/>
      <c r="N324" s="225"/>
      <c r="O324" s="225"/>
      <c r="P324" s="225"/>
      <c r="Q324" s="225"/>
      <c r="R324" s="225"/>
      <c r="S324" s="225"/>
      <c r="T324" s="226"/>
      <c r="AT324" s="227" t="s">
        <v>136</v>
      </c>
      <c r="AU324" s="227" t="s">
        <v>83</v>
      </c>
      <c r="AV324" s="14" t="s">
        <v>83</v>
      </c>
      <c r="AW324" s="14" t="s">
        <v>31</v>
      </c>
      <c r="AX324" s="14" t="s">
        <v>75</v>
      </c>
      <c r="AY324" s="227" t="s">
        <v>126</v>
      </c>
    </row>
    <row r="325" spans="1:65" s="12" customFormat="1" ht="11.25">
      <c r="B325" s="196"/>
      <c r="C325" s="197"/>
      <c r="D325" s="191" t="s">
        <v>136</v>
      </c>
      <c r="E325" s="198" t="s">
        <v>1</v>
      </c>
      <c r="F325" s="199" t="s">
        <v>85</v>
      </c>
      <c r="G325" s="197"/>
      <c r="H325" s="200">
        <v>2</v>
      </c>
      <c r="I325" s="197"/>
      <c r="J325" s="197"/>
      <c r="K325" s="197"/>
      <c r="L325" s="202"/>
      <c r="M325" s="203"/>
      <c r="N325" s="204"/>
      <c r="O325" s="204"/>
      <c r="P325" s="204"/>
      <c r="Q325" s="204"/>
      <c r="R325" s="204"/>
      <c r="S325" s="204"/>
      <c r="T325" s="205"/>
      <c r="AT325" s="206" t="s">
        <v>136</v>
      </c>
      <c r="AU325" s="206" t="s">
        <v>83</v>
      </c>
      <c r="AV325" s="12" t="s">
        <v>85</v>
      </c>
      <c r="AW325" s="12" t="s">
        <v>31</v>
      </c>
      <c r="AX325" s="12" t="s">
        <v>75</v>
      </c>
      <c r="AY325" s="206" t="s">
        <v>126</v>
      </c>
    </row>
    <row r="326" spans="1:65" s="13" customFormat="1" ht="11.25">
      <c r="B326" s="207"/>
      <c r="C326" s="208"/>
      <c r="D326" s="191" t="s">
        <v>136</v>
      </c>
      <c r="E326" s="209" t="s">
        <v>1</v>
      </c>
      <c r="F326" s="210" t="s">
        <v>138</v>
      </c>
      <c r="G326" s="208"/>
      <c r="H326" s="211">
        <v>2</v>
      </c>
      <c r="I326" s="208"/>
      <c r="J326" s="208"/>
      <c r="K326" s="208"/>
      <c r="L326" s="213"/>
      <c r="M326" s="214"/>
      <c r="N326" s="215"/>
      <c r="O326" s="215"/>
      <c r="P326" s="215"/>
      <c r="Q326" s="215"/>
      <c r="R326" s="215"/>
      <c r="S326" s="215"/>
      <c r="T326" s="216"/>
      <c r="AT326" s="217" t="s">
        <v>136</v>
      </c>
      <c r="AU326" s="217" t="s">
        <v>83</v>
      </c>
      <c r="AV326" s="13" t="s">
        <v>133</v>
      </c>
      <c r="AW326" s="13" t="s">
        <v>31</v>
      </c>
      <c r="AX326" s="13" t="s">
        <v>83</v>
      </c>
      <c r="AY326" s="217" t="s">
        <v>126</v>
      </c>
    </row>
    <row r="327" spans="1:65" s="14" customFormat="1" ht="11.25">
      <c r="B327" s="218"/>
      <c r="C327" s="219"/>
      <c r="D327" s="191" t="s">
        <v>136</v>
      </c>
      <c r="E327" s="220" t="s">
        <v>1</v>
      </c>
      <c r="F327" s="221" t="s">
        <v>139</v>
      </c>
      <c r="G327" s="219"/>
      <c r="H327" s="220" t="s">
        <v>1</v>
      </c>
      <c r="I327" s="219"/>
      <c r="J327" s="219"/>
      <c r="K327" s="219"/>
      <c r="L327" s="223"/>
      <c r="M327" s="224"/>
      <c r="N327" s="225"/>
      <c r="O327" s="225"/>
      <c r="P327" s="225"/>
      <c r="Q327" s="225"/>
      <c r="R327" s="225"/>
      <c r="S327" s="225"/>
      <c r="T327" s="226"/>
      <c r="AT327" s="227" t="s">
        <v>136</v>
      </c>
      <c r="AU327" s="227" t="s">
        <v>83</v>
      </c>
      <c r="AV327" s="14" t="s">
        <v>83</v>
      </c>
      <c r="AW327" s="14" t="s">
        <v>31</v>
      </c>
      <c r="AX327" s="14" t="s">
        <v>75</v>
      </c>
      <c r="AY327" s="227" t="s">
        <v>126</v>
      </c>
    </row>
    <row r="328" spans="1:65" s="2" customFormat="1" ht="24.2" customHeight="1">
      <c r="A328" s="33"/>
      <c r="B328" s="34"/>
      <c r="C328" s="177" t="s">
        <v>14</v>
      </c>
      <c r="D328" s="177" t="s">
        <v>127</v>
      </c>
      <c r="E328" s="178" t="s">
        <v>930</v>
      </c>
      <c r="F328" s="179" t="s">
        <v>931</v>
      </c>
      <c r="G328" s="180" t="s">
        <v>142</v>
      </c>
      <c r="H328" s="181">
        <v>38</v>
      </c>
      <c r="I328" s="291"/>
      <c r="J328" s="183">
        <f>ROUND(I328*H328,2)</f>
        <v>0</v>
      </c>
      <c r="K328" s="179" t="s">
        <v>131</v>
      </c>
      <c r="L328" s="184"/>
      <c r="M328" s="185" t="s">
        <v>1</v>
      </c>
      <c r="N328" s="186" t="s">
        <v>40</v>
      </c>
      <c r="O328" s="70"/>
      <c r="P328" s="187">
        <f>O328*H328</f>
        <v>0</v>
      </c>
      <c r="Q328" s="187">
        <v>0.28306999999999999</v>
      </c>
      <c r="R328" s="187">
        <f>Q328*H328</f>
        <v>10.75666</v>
      </c>
      <c r="S328" s="187">
        <v>0</v>
      </c>
      <c r="T328" s="188">
        <f>S328*H328</f>
        <v>0</v>
      </c>
      <c r="U328" s="33"/>
      <c r="V328" s="33"/>
      <c r="W328" s="33"/>
      <c r="X328" s="33"/>
      <c r="Y328" s="33"/>
      <c r="Z328" s="33"/>
      <c r="AA328" s="33"/>
      <c r="AB328" s="33"/>
      <c r="AC328" s="33"/>
      <c r="AD328" s="33"/>
      <c r="AE328" s="33"/>
      <c r="AR328" s="189" t="s">
        <v>132</v>
      </c>
      <c r="AT328" s="189" t="s">
        <v>127</v>
      </c>
      <c r="AU328" s="189" t="s">
        <v>83</v>
      </c>
      <c r="AY328" s="16" t="s">
        <v>126</v>
      </c>
      <c r="BE328" s="190">
        <f>IF(N328="základní",J328,0)</f>
        <v>0</v>
      </c>
      <c r="BF328" s="190">
        <f>IF(N328="snížená",J328,0)</f>
        <v>0</v>
      </c>
      <c r="BG328" s="190">
        <f>IF(N328="zákl. přenesená",J328,0)</f>
        <v>0</v>
      </c>
      <c r="BH328" s="190">
        <f>IF(N328="sníž. přenesená",J328,0)</f>
        <v>0</v>
      </c>
      <c r="BI328" s="190">
        <f>IF(N328="nulová",J328,0)</f>
        <v>0</v>
      </c>
      <c r="BJ328" s="16" t="s">
        <v>83</v>
      </c>
      <c r="BK328" s="190">
        <f>ROUND(I328*H328,2)</f>
        <v>0</v>
      </c>
      <c r="BL328" s="16" t="s">
        <v>133</v>
      </c>
      <c r="BM328" s="189" t="s">
        <v>932</v>
      </c>
    </row>
    <row r="329" spans="1:65" s="2" customFormat="1" ht="11.25">
      <c r="A329" s="33"/>
      <c r="B329" s="34"/>
      <c r="C329" s="35"/>
      <c r="D329" s="191" t="s">
        <v>135</v>
      </c>
      <c r="E329" s="35"/>
      <c r="F329" s="192" t="s">
        <v>931</v>
      </c>
      <c r="G329" s="35"/>
      <c r="H329" s="35"/>
      <c r="I329" s="35"/>
      <c r="J329" s="35"/>
      <c r="K329" s="35"/>
      <c r="L329" s="38"/>
      <c r="M329" s="194"/>
      <c r="N329" s="195"/>
      <c r="O329" s="70"/>
      <c r="P329" s="70"/>
      <c r="Q329" s="70"/>
      <c r="R329" s="70"/>
      <c r="S329" s="70"/>
      <c r="T329" s="71"/>
      <c r="U329" s="33"/>
      <c r="V329" s="33"/>
      <c r="W329" s="33"/>
      <c r="X329" s="33"/>
      <c r="Y329" s="33"/>
      <c r="Z329" s="33"/>
      <c r="AA329" s="33"/>
      <c r="AB329" s="33"/>
      <c r="AC329" s="33"/>
      <c r="AD329" s="33"/>
      <c r="AE329" s="33"/>
      <c r="AT329" s="16" t="s">
        <v>135</v>
      </c>
      <c r="AU329" s="16" t="s">
        <v>83</v>
      </c>
    </row>
    <row r="330" spans="1:65" s="14" customFormat="1" ht="11.25">
      <c r="B330" s="218"/>
      <c r="C330" s="219"/>
      <c r="D330" s="191" t="s">
        <v>136</v>
      </c>
      <c r="E330" s="220" t="s">
        <v>1</v>
      </c>
      <c r="F330" s="221" t="s">
        <v>933</v>
      </c>
      <c r="G330" s="219"/>
      <c r="H330" s="220" t="s">
        <v>1</v>
      </c>
      <c r="I330" s="219"/>
      <c r="J330" s="219"/>
      <c r="K330" s="219"/>
      <c r="L330" s="223"/>
      <c r="M330" s="224"/>
      <c r="N330" s="225"/>
      <c r="O330" s="225"/>
      <c r="P330" s="225"/>
      <c r="Q330" s="225"/>
      <c r="R330" s="225"/>
      <c r="S330" s="225"/>
      <c r="T330" s="226"/>
      <c r="AT330" s="227" t="s">
        <v>136</v>
      </c>
      <c r="AU330" s="227" t="s">
        <v>83</v>
      </c>
      <c r="AV330" s="14" t="s">
        <v>83</v>
      </c>
      <c r="AW330" s="14" t="s">
        <v>31</v>
      </c>
      <c r="AX330" s="14" t="s">
        <v>75</v>
      </c>
      <c r="AY330" s="227" t="s">
        <v>126</v>
      </c>
    </row>
    <row r="331" spans="1:65" s="12" customFormat="1" ht="11.25">
      <c r="B331" s="196"/>
      <c r="C331" s="197"/>
      <c r="D331" s="191" t="s">
        <v>136</v>
      </c>
      <c r="E331" s="198" t="s">
        <v>1</v>
      </c>
      <c r="F331" s="199" t="s">
        <v>85</v>
      </c>
      <c r="G331" s="197"/>
      <c r="H331" s="200">
        <v>2</v>
      </c>
      <c r="I331" s="197"/>
      <c r="J331" s="197"/>
      <c r="K331" s="197"/>
      <c r="L331" s="202"/>
      <c r="M331" s="203"/>
      <c r="N331" s="204"/>
      <c r="O331" s="204"/>
      <c r="P331" s="204"/>
      <c r="Q331" s="204"/>
      <c r="R331" s="204"/>
      <c r="S331" s="204"/>
      <c r="T331" s="205"/>
      <c r="AT331" s="206" t="s">
        <v>136</v>
      </c>
      <c r="AU331" s="206" t="s">
        <v>83</v>
      </c>
      <c r="AV331" s="12" t="s">
        <v>85</v>
      </c>
      <c r="AW331" s="12" t="s">
        <v>31</v>
      </c>
      <c r="AX331" s="12" t="s">
        <v>75</v>
      </c>
      <c r="AY331" s="206" t="s">
        <v>126</v>
      </c>
    </row>
    <row r="332" spans="1:65" s="14" customFormat="1" ht="11.25">
      <c r="B332" s="218"/>
      <c r="C332" s="219"/>
      <c r="D332" s="191" t="s">
        <v>136</v>
      </c>
      <c r="E332" s="220" t="s">
        <v>1</v>
      </c>
      <c r="F332" s="221" t="s">
        <v>934</v>
      </c>
      <c r="G332" s="219"/>
      <c r="H332" s="220" t="s">
        <v>1</v>
      </c>
      <c r="I332" s="219"/>
      <c r="J332" s="219"/>
      <c r="K332" s="219"/>
      <c r="L332" s="223"/>
      <c r="M332" s="224"/>
      <c r="N332" s="225"/>
      <c r="O332" s="225"/>
      <c r="P332" s="225"/>
      <c r="Q332" s="225"/>
      <c r="R332" s="225"/>
      <c r="S332" s="225"/>
      <c r="T332" s="226"/>
      <c r="AT332" s="227" t="s">
        <v>136</v>
      </c>
      <c r="AU332" s="227" t="s">
        <v>83</v>
      </c>
      <c r="AV332" s="14" t="s">
        <v>83</v>
      </c>
      <c r="AW332" s="14" t="s">
        <v>31</v>
      </c>
      <c r="AX332" s="14" t="s">
        <v>75</v>
      </c>
      <c r="AY332" s="227" t="s">
        <v>126</v>
      </c>
    </row>
    <row r="333" spans="1:65" s="12" customFormat="1" ht="11.25">
      <c r="B333" s="196"/>
      <c r="C333" s="197"/>
      <c r="D333" s="191" t="s">
        <v>136</v>
      </c>
      <c r="E333" s="198" t="s">
        <v>1</v>
      </c>
      <c r="F333" s="199" t="s">
        <v>935</v>
      </c>
      <c r="G333" s="197"/>
      <c r="H333" s="200">
        <v>14</v>
      </c>
      <c r="I333" s="197"/>
      <c r="J333" s="197"/>
      <c r="K333" s="197"/>
      <c r="L333" s="202"/>
      <c r="M333" s="203"/>
      <c r="N333" s="204"/>
      <c r="O333" s="204"/>
      <c r="P333" s="204"/>
      <c r="Q333" s="204"/>
      <c r="R333" s="204"/>
      <c r="S333" s="204"/>
      <c r="T333" s="205"/>
      <c r="AT333" s="206" t="s">
        <v>136</v>
      </c>
      <c r="AU333" s="206" t="s">
        <v>83</v>
      </c>
      <c r="AV333" s="12" t="s">
        <v>85</v>
      </c>
      <c r="AW333" s="12" t="s">
        <v>31</v>
      </c>
      <c r="AX333" s="12" t="s">
        <v>75</v>
      </c>
      <c r="AY333" s="206" t="s">
        <v>126</v>
      </c>
    </row>
    <row r="334" spans="1:65" s="14" customFormat="1" ht="11.25">
      <c r="B334" s="218"/>
      <c r="C334" s="219"/>
      <c r="D334" s="191" t="s">
        <v>136</v>
      </c>
      <c r="E334" s="220" t="s">
        <v>1</v>
      </c>
      <c r="F334" s="221" t="s">
        <v>936</v>
      </c>
      <c r="G334" s="219"/>
      <c r="H334" s="220" t="s">
        <v>1</v>
      </c>
      <c r="I334" s="219"/>
      <c r="J334" s="219"/>
      <c r="K334" s="219"/>
      <c r="L334" s="223"/>
      <c r="M334" s="224"/>
      <c r="N334" s="225"/>
      <c r="O334" s="225"/>
      <c r="P334" s="225"/>
      <c r="Q334" s="225"/>
      <c r="R334" s="225"/>
      <c r="S334" s="225"/>
      <c r="T334" s="226"/>
      <c r="AT334" s="227" t="s">
        <v>136</v>
      </c>
      <c r="AU334" s="227" t="s">
        <v>83</v>
      </c>
      <c r="AV334" s="14" t="s">
        <v>83</v>
      </c>
      <c r="AW334" s="14" t="s">
        <v>31</v>
      </c>
      <c r="AX334" s="14" t="s">
        <v>75</v>
      </c>
      <c r="AY334" s="227" t="s">
        <v>126</v>
      </c>
    </row>
    <row r="335" spans="1:65" s="12" customFormat="1" ht="11.25">
      <c r="B335" s="196"/>
      <c r="C335" s="197"/>
      <c r="D335" s="191" t="s">
        <v>136</v>
      </c>
      <c r="E335" s="198" t="s">
        <v>1</v>
      </c>
      <c r="F335" s="199" t="s">
        <v>935</v>
      </c>
      <c r="G335" s="197"/>
      <c r="H335" s="200">
        <v>14</v>
      </c>
      <c r="I335" s="197"/>
      <c r="J335" s="197"/>
      <c r="K335" s="197"/>
      <c r="L335" s="202"/>
      <c r="M335" s="203"/>
      <c r="N335" s="204"/>
      <c r="O335" s="204"/>
      <c r="P335" s="204"/>
      <c r="Q335" s="204"/>
      <c r="R335" s="204"/>
      <c r="S335" s="204"/>
      <c r="T335" s="205"/>
      <c r="AT335" s="206" t="s">
        <v>136</v>
      </c>
      <c r="AU335" s="206" t="s">
        <v>83</v>
      </c>
      <c r="AV335" s="12" t="s">
        <v>85</v>
      </c>
      <c r="AW335" s="12" t="s">
        <v>31</v>
      </c>
      <c r="AX335" s="12" t="s">
        <v>75</v>
      </c>
      <c r="AY335" s="206" t="s">
        <v>126</v>
      </c>
    </row>
    <row r="336" spans="1:65" s="14" customFormat="1" ht="11.25">
      <c r="B336" s="218"/>
      <c r="C336" s="219"/>
      <c r="D336" s="191" t="s">
        <v>136</v>
      </c>
      <c r="E336" s="220" t="s">
        <v>1</v>
      </c>
      <c r="F336" s="221" t="s">
        <v>937</v>
      </c>
      <c r="G336" s="219"/>
      <c r="H336" s="220" t="s">
        <v>1</v>
      </c>
      <c r="I336" s="219"/>
      <c r="J336" s="219"/>
      <c r="K336" s="219"/>
      <c r="L336" s="223"/>
      <c r="M336" s="224"/>
      <c r="N336" s="225"/>
      <c r="O336" s="225"/>
      <c r="P336" s="225"/>
      <c r="Q336" s="225"/>
      <c r="R336" s="225"/>
      <c r="S336" s="225"/>
      <c r="T336" s="226"/>
      <c r="AT336" s="227" t="s">
        <v>136</v>
      </c>
      <c r="AU336" s="227" t="s">
        <v>83</v>
      </c>
      <c r="AV336" s="14" t="s">
        <v>83</v>
      </c>
      <c r="AW336" s="14" t="s">
        <v>31</v>
      </c>
      <c r="AX336" s="14" t="s">
        <v>75</v>
      </c>
      <c r="AY336" s="227" t="s">
        <v>126</v>
      </c>
    </row>
    <row r="337" spans="1:65" s="12" customFormat="1" ht="11.25">
      <c r="B337" s="196"/>
      <c r="C337" s="197"/>
      <c r="D337" s="191" t="s">
        <v>136</v>
      </c>
      <c r="E337" s="198" t="s">
        <v>1</v>
      </c>
      <c r="F337" s="199" t="s">
        <v>132</v>
      </c>
      <c r="G337" s="197"/>
      <c r="H337" s="200">
        <v>8</v>
      </c>
      <c r="I337" s="197"/>
      <c r="J337" s="197"/>
      <c r="K337" s="197"/>
      <c r="L337" s="202"/>
      <c r="M337" s="203"/>
      <c r="N337" s="204"/>
      <c r="O337" s="204"/>
      <c r="P337" s="204"/>
      <c r="Q337" s="204"/>
      <c r="R337" s="204"/>
      <c r="S337" s="204"/>
      <c r="T337" s="205"/>
      <c r="AT337" s="206" t="s">
        <v>136</v>
      </c>
      <c r="AU337" s="206" t="s">
        <v>83</v>
      </c>
      <c r="AV337" s="12" t="s">
        <v>85</v>
      </c>
      <c r="AW337" s="12" t="s">
        <v>31</v>
      </c>
      <c r="AX337" s="12" t="s">
        <v>75</v>
      </c>
      <c r="AY337" s="206" t="s">
        <v>126</v>
      </c>
    </row>
    <row r="338" spans="1:65" s="13" customFormat="1" ht="11.25">
      <c r="B338" s="207"/>
      <c r="C338" s="208"/>
      <c r="D338" s="191" t="s">
        <v>136</v>
      </c>
      <c r="E338" s="209" t="s">
        <v>1</v>
      </c>
      <c r="F338" s="210" t="s">
        <v>138</v>
      </c>
      <c r="G338" s="208"/>
      <c r="H338" s="211">
        <v>38</v>
      </c>
      <c r="I338" s="208"/>
      <c r="J338" s="208"/>
      <c r="K338" s="208"/>
      <c r="L338" s="213"/>
      <c r="M338" s="214"/>
      <c r="N338" s="215"/>
      <c r="O338" s="215"/>
      <c r="P338" s="215"/>
      <c r="Q338" s="215"/>
      <c r="R338" s="215"/>
      <c r="S338" s="215"/>
      <c r="T338" s="216"/>
      <c r="AT338" s="217" t="s">
        <v>136</v>
      </c>
      <c r="AU338" s="217" t="s">
        <v>83</v>
      </c>
      <c r="AV338" s="13" t="s">
        <v>133</v>
      </c>
      <c r="AW338" s="13" t="s">
        <v>31</v>
      </c>
      <c r="AX338" s="13" t="s">
        <v>83</v>
      </c>
      <c r="AY338" s="217" t="s">
        <v>126</v>
      </c>
    </row>
    <row r="339" spans="1:65" s="14" customFormat="1" ht="11.25">
      <c r="B339" s="218"/>
      <c r="C339" s="219"/>
      <c r="D339" s="191" t="s">
        <v>136</v>
      </c>
      <c r="E339" s="220" t="s">
        <v>1</v>
      </c>
      <c r="F339" s="221" t="s">
        <v>139</v>
      </c>
      <c r="G339" s="219"/>
      <c r="H339" s="220" t="s">
        <v>1</v>
      </c>
      <c r="I339" s="219"/>
      <c r="J339" s="219"/>
      <c r="K339" s="219"/>
      <c r="L339" s="223"/>
      <c r="M339" s="224"/>
      <c r="N339" s="225"/>
      <c r="O339" s="225"/>
      <c r="P339" s="225"/>
      <c r="Q339" s="225"/>
      <c r="R339" s="225"/>
      <c r="S339" s="225"/>
      <c r="T339" s="226"/>
      <c r="AT339" s="227" t="s">
        <v>136</v>
      </c>
      <c r="AU339" s="227" t="s">
        <v>83</v>
      </c>
      <c r="AV339" s="14" t="s">
        <v>83</v>
      </c>
      <c r="AW339" s="14" t="s">
        <v>31</v>
      </c>
      <c r="AX339" s="14" t="s">
        <v>75</v>
      </c>
      <c r="AY339" s="227" t="s">
        <v>126</v>
      </c>
    </row>
    <row r="340" spans="1:65" s="2" customFormat="1" ht="24.2" customHeight="1">
      <c r="A340" s="33"/>
      <c r="B340" s="34"/>
      <c r="C340" s="177" t="s">
        <v>257</v>
      </c>
      <c r="D340" s="177" t="s">
        <v>127</v>
      </c>
      <c r="E340" s="178" t="s">
        <v>938</v>
      </c>
      <c r="F340" s="179" t="s">
        <v>939</v>
      </c>
      <c r="G340" s="180" t="s">
        <v>142</v>
      </c>
      <c r="H340" s="181">
        <v>2</v>
      </c>
      <c r="I340" s="291"/>
      <c r="J340" s="183">
        <f>ROUND(I340*H340,2)</f>
        <v>0</v>
      </c>
      <c r="K340" s="179" t="s">
        <v>131</v>
      </c>
      <c r="L340" s="184"/>
      <c r="M340" s="185" t="s">
        <v>1</v>
      </c>
      <c r="N340" s="186" t="s">
        <v>40</v>
      </c>
      <c r="O340" s="70"/>
      <c r="P340" s="187">
        <f>O340*H340</f>
        <v>0</v>
      </c>
      <c r="Q340" s="187">
        <v>0.10299999999999999</v>
      </c>
      <c r="R340" s="187">
        <f>Q340*H340</f>
        <v>0.20599999999999999</v>
      </c>
      <c r="S340" s="187">
        <v>0</v>
      </c>
      <c r="T340" s="188">
        <f>S340*H340</f>
        <v>0</v>
      </c>
      <c r="U340" s="33"/>
      <c r="V340" s="33"/>
      <c r="W340" s="33"/>
      <c r="X340" s="33"/>
      <c r="Y340" s="33"/>
      <c r="Z340" s="33"/>
      <c r="AA340" s="33"/>
      <c r="AB340" s="33"/>
      <c r="AC340" s="33"/>
      <c r="AD340" s="33"/>
      <c r="AE340" s="33"/>
      <c r="AR340" s="189" t="s">
        <v>132</v>
      </c>
      <c r="AT340" s="189" t="s">
        <v>127</v>
      </c>
      <c r="AU340" s="189" t="s">
        <v>83</v>
      </c>
      <c r="AY340" s="16" t="s">
        <v>126</v>
      </c>
      <c r="BE340" s="190">
        <f>IF(N340="základní",J340,0)</f>
        <v>0</v>
      </c>
      <c r="BF340" s="190">
        <f>IF(N340="snížená",J340,0)</f>
        <v>0</v>
      </c>
      <c r="BG340" s="190">
        <f>IF(N340="zákl. přenesená",J340,0)</f>
        <v>0</v>
      </c>
      <c r="BH340" s="190">
        <f>IF(N340="sníž. přenesená",J340,0)</f>
        <v>0</v>
      </c>
      <c r="BI340" s="190">
        <f>IF(N340="nulová",J340,0)</f>
        <v>0</v>
      </c>
      <c r="BJ340" s="16" t="s">
        <v>83</v>
      </c>
      <c r="BK340" s="190">
        <f>ROUND(I340*H340,2)</f>
        <v>0</v>
      </c>
      <c r="BL340" s="16" t="s">
        <v>133</v>
      </c>
      <c r="BM340" s="189" t="s">
        <v>940</v>
      </c>
    </row>
    <row r="341" spans="1:65" s="2" customFormat="1" ht="11.25">
      <c r="A341" s="33"/>
      <c r="B341" s="34"/>
      <c r="C341" s="35"/>
      <c r="D341" s="191" t="s">
        <v>135</v>
      </c>
      <c r="E341" s="35"/>
      <c r="F341" s="192" t="s">
        <v>939</v>
      </c>
      <c r="G341" s="35"/>
      <c r="H341" s="35"/>
      <c r="I341" s="35"/>
      <c r="J341" s="35"/>
      <c r="K341" s="35"/>
      <c r="L341" s="38"/>
      <c r="M341" s="194"/>
      <c r="N341" s="195"/>
      <c r="O341" s="70"/>
      <c r="P341" s="70"/>
      <c r="Q341" s="70"/>
      <c r="R341" s="70"/>
      <c r="S341" s="70"/>
      <c r="T341" s="71"/>
      <c r="U341" s="33"/>
      <c r="V341" s="33"/>
      <c r="W341" s="33"/>
      <c r="X341" s="33"/>
      <c r="Y341" s="33"/>
      <c r="Z341" s="33"/>
      <c r="AA341" s="33"/>
      <c r="AB341" s="33"/>
      <c r="AC341" s="33"/>
      <c r="AD341" s="33"/>
      <c r="AE341" s="33"/>
      <c r="AT341" s="16" t="s">
        <v>135</v>
      </c>
      <c r="AU341" s="16" t="s">
        <v>83</v>
      </c>
    </row>
    <row r="342" spans="1:65" s="14" customFormat="1" ht="11.25">
      <c r="B342" s="218"/>
      <c r="C342" s="219"/>
      <c r="D342" s="191" t="s">
        <v>136</v>
      </c>
      <c r="E342" s="220" t="s">
        <v>1</v>
      </c>
      <c r="F342" s="221" t="s">
        <v>941</v>
      </c>
      <c r="G342" s="219"/>
      <c r="H342" s="220" t="s">
        <v>1</v>
      </c>
      <c r="I342" s="219"/>
      <c r="J342" s="219"/>
      <c r="K342" s="219"/>
      <c r="L342" s="223"/>
      <c r="M342" s="224"/>
      <c r="N342" s="225"/>
      <c r="O342" s="225"/>
      <c r="P342" s="225"/>
      <c r="Q342" s="225"/>
      <c r="R342" s="225"/>
      <c r="S342" s="225"/>
      <c r="T342" s="226"/>
      <c r="AT342" s="227" t="s">
        <v>136</v>
      </c>
      <c r="AU342" s="227" t="s">
        <v>83</v>
      </c>
      <c r="AV342" s="14" t="s">
        <v>83</v>
      </c>
      <c r="AW342" s="14" t="s">
        <v>31</v>
      </c>
      <c r="AX342" s="14" t="s">
        <v>75</v>
      </c>
      <c r="AY342" s="227" t="s">
        <v>126</v>
      </c>
    </row>
    <row r="343" spans="1:65" s="12" customFormat="1" ht="11.25">
      <c r="B343" s="196"/>
      <c r="C343" s="197"/>
      <c r="D343" s="191" t="s">
        <v>136</v>
      </c>
      <c r="E343" s="198" t="s">
        <v>1</v>
      </c>
      <c r="F343" s="199" t="s">
        <v>85</v>
      </c>
      <c r="G343" s="197"/>
      <c r="H343" s="200">
        <v>2</v>
      </c>
      <c r="I343" s="197"/>
      <c r="J343" s="197"/>
      <c r="K343" s="197"/>
      <c r="L343" s="202"/>
      <c r="M343" s="203"/>
      <c r="N343" s="204"/>
      <c r="O343" s="204"/>
      <c r="P343" s="204"/>
      <c r="Q343" s="204"/>
      <c r="R343" s="204"/>
      <c r="S343" s="204"/>
      <c r="T343" s="205"/>
      <c r="AT343" s="206" t="s">
        <v>136</v>
      </c>
      <c r="AU343" s="206" t="s">
        <v>83</v>
      </c>
      <c r="AV343" s="12" t="s">
        <v>85</v>
      </c>
      <c r="AW343" s="12" t="s">
        <v>31</v>
      </c>
      <c r="AX343" s="12" t="s">
        <v>75</v>
      </c>
      <c r="AY343" s="206" t="s">
        <v>126</v>
      </c>
    </row>
    <row r="344" spans="1:65" s="13" customFormat="1" ht="11.25">
      <c r="B344" s="207"/>
      <c r="C344" s="208"/>
      <c r="D344" s="191" t="s">
        <v>136</v>
      </c>
      <c r="E344" s="209" t="s">
        <v>1</v>
      </c>
      <c r="F344" s="210" t="s">
        <v>138</v>
      </c>
      <c r="G344" s="208"/>
      <c r="H344" s="211">
        <v>2</v>
      </c>
      <c r="I344" s="208"/>
      <c r="J344" s="208"/>
      <c r="K344" s="208"/>
      <c r="L344" s="213"/>
      <c r="M344" s="214"/>
      <c r="N344" s="215"/>
      <c r="O344" s="215"/>
      <c r="P344" s="215"/>
      <c r="Q344" s="215"/>
      <c r="R344" s="215"/>
      <c r="S344" s="215"/>
      <c r="T344" s="216"/>
      <c r="AT344" s="217" t="s">
        <v>136</v>
      </c>
      <c r="AU344" s="217" t="s">
        <v>83</v>
      </c>
      <c r="AV344" s="13" t="s">
        <v>133</v>
      </c>
      <c r="AW344" s="13" t="s">
        <v>31</v>
      </c>
      <c r="AX344" s="13" t="s">
        <v>83</v>
      </c>
      <c r="AY344" s="217" t="s">
        <v>126</v>
      </c>
    </row>
    <row r="345" spans="1:65" s="14" customFormat="1" ht="11.25">
      <c r="B345" s="218"/>
      <c r="C345" s="219"/>
      <c r="D345" s="191" t="s">
        <v>136</v>
      </c>
      <c r="E345" s="220" t="s">
        <v>1</v>
      </c>
      <c r="F345" s="221" t="s">
        <v>139</v>
      </c>
      <c r="G345" s="219"/>
      <c r="H345" s="220" t="s">
        <v>1</v>
      </c>
      <c r="I345" s="219"/>
      <c r="J345" s="219"/>
      <c r="K345" s="219"/>
      <c r="L345" s="223"/>
      <c r="M345" s="224"/>
      <c r="N345" s="225"/>
      <c r="O345" s="225"/>
      <c r="P345" s="225"/>
      <c r="Q345" s="225"/>
      <c r="R345" s="225"/>
      <c r="S345" s="225"/>
      <c r="T345" s="226"/>
      <c r="AT345" s="227" t="s">
        <v>136</v>
      </c>
      <c r="AU345" s="227" t="s">
        <v>83</v>
      </c>
      <c r="AV345" s="14" t="s">
        <v>83</v>
      </c>
      <c r="AW345" s="14" t="s">
        <v>31</v>
      </c>
      <c r="AX345" s="14" t="s">
        <v>75</v>
      </c>
      <c r="AY345" s="227" t="s">
        <v>126</v>
      </c>
    </row>
    <row r="346" spans="1:65" s="2" customFormat="1" ht="16.5" customHeight="1">
      <c r="A346" s="33"/>
      <c r="B346" s="34"/>
      <c r="C346" s="177" t="s">
        <v>263</v>
      </c>
      <c r="D346" s="177" t="s">
        <v>127</v>
      </c>
      <c r="E346" s="178" t="s">
        <v>942</v>
      </c>
      <c r="F346" s="179" t="s">
        <v>943</v>
      </c>
      <c r="G346" s="180" t="s">
        <v>142</v>
      </c>
      <c r="H346" s="181">
        <v>1036</v>
      </c>
      <c r="I346" s="291"/>
      <c r="J346" s="183">
        <f>ROUND(I346*H346,2)</f>
        <v>0</v>
      </c>
      <c r="K346" s="179" t="s">
        <v>131</v>
      </c>
      <c r="L346" s="184"/>
      <c r="M346" s="185" t="s">
        <v>1</v>
      </c>
      <c r="N346" s="186" t="s">
        <v>40</v>
      </c>
      <c r="O346" s="70"/>
      <c r="P346" s="187">
        <f>O346*H346</f>
        <v>0</v>
      </c>
      <c r="Q346" s="187">
        <v>6.3000000000000003E-4</v>
      </c>
      <c r="R346" s="187">
        <f>Q346*H346</f>
        <v>0.65268000000000004</v>
      </c>
      <c r="S346" s="187">
        <v>0</v>
      </c>
      <c r="T346" s="188">
        <f>S346*H346</f>
        <v>0</v>
      </c>
      <c r="U346" s="33"/>
      <c r="V346" s="33"/>
      <c r="W346" s="33"/>
      <c r="X346" s="33"/>
      <c r="Y346" s="33"/>
      <c r="Z346" s="33"/>
      <c r="AA346" s="33"/>
      <c r="AB346" s="33"/>
      <c r="AC346" s="33"/>
      <c r="AD346" s="33"/>
      <c r="AE346" s="33"/>
      <c r="AR346" s="189" t="s">
        <v>132</v>
      </c>
      <c r="AT346" s="189" t="s">
        <v>127</v>
      </c>
      <c r="AU346" s="189" t="s">
        <v>83</v>
      </c>
      <c r="AY346" s="16" t="s">
        <v>126</v>
      </c>
      <c r="BE346" s="190">
        <f>IF(N346="základní",J346,0)</f>
        <v>0</v>
      </c>
      <c r="BF346" s="190">
        <f>IF(N346="snížená",J346,0)</f>
        <v>0</v>
      </c>
      <c r="BG346" s="190">
        <f>IF(N346="zákl. přenesená",J346,0)</f>
        <v>0</v>
      </c>
      <c r="BH346" s="190">
        <f>IF(N346="sníž. přenesená",J346,0)</f>
        <v>0</v>
      </c>
      <c r="BI346" s="190">
        <f>IF(N346="nulová",J346,0)</f>
        <v>0</v>
      </c>
      <c r="BJ346" s="16" t="s">
        <v>83</v>
      </c>
      <c r="BK346" s="190">
        <f>ROUND(I346*H346,2)</f>
        <v>0</v>
      </c>
      <c r="BL346" s="16" t="s">
        <v>133</v>
      </c>
      <c r="BM346" s="189" t="s">
        <v>944</v>
      </c>
    </row>
    <row r="347" spans="1:65" s="2" customFormat="1" ht="11.25">
      <c r="A347" s="33"/>
      <c r="B347" s="34"/>
      <c r="C347" s="35"/>
      <c r="D347" s="191" t="s">
        <v>135</v>
      </c>
      <c r="E347" s="35"/>
      <c r="F347" s="192" t="s">
        <v>943</v>
      </c>
      <c r="G347" s="35"/>
      <c r="H347" s="35"/>
      <c r="I347" s="35"/>
      <c r="J347" s="35"/>
      <c r="K347" s="35"/>
      <c r="L347" s="38"/>
      <c r="M347" s="194"/>
      <c r="N347" s="195"/>
      <c r="O347" s="70"/>
      <c r="P347" s="70"/>
      <c r="Q347" s="70"/>
      <c r="R347" s="70"/>
      <c r="S347" s="70"/>
      <c r="T347" s="71"/>
      <c r="U347" s="33"/>
      <c r="V347" s="33"/>
      <c r="W347" s="33"/>
      <c r="X347" s="33"/>
      <c r="Y347" s="33"/>
      <c r="Z347" s="33"/>
      <c r="AA347" s="33"/>
      <c r="AB347" s="33"/>
      <c r="AC347" s="33"/>
      <c r="AD347" s="33"/>
      <c r="AE347" s="33"/>
      <c r="AT347" s="16" t="s">
        <v>135</v>
      </c>
      <c r="AU347" s="16" t="s">
        <v>83</v>
      </c>
    </row>
    <row r="348" spans="1:65" s="14" customFormat="1" ht="11.25">
      <c r="B348" s="218"/>
      <c r="C348" s="219"/>
      <c r="D348" s="191" t="s">
        <v>136</v>
      </c>
      <c r="E348" s="220" t="s">
        <v>1</v>
      </c>
      <c r="F348" s="221" t="s">
        <v>945</v>
      </c>
      <c r="G348" s="219"/>
      <c r="H348" s="220" t="s">
        <v>1</v>
      </c>
      <c r="I348" s="219"/>
      <c r="J348" s="219"/>
      <c r="K348" s="219"/>
      <c r="L348" s="223"/>
      <c r="M348" s="224"/>
      <c r="N348" s="225"/>
      <c r="O348" s="225"/>
      <c r="P348" s="225"/>
      <c r="Q348" s="225"/>
      <c r="R348" s="225"/>
      <c r="S348" s="225"/>
      <c r="T348" s="226"/>
      <c r="AT348" s="227" t="s">
        <v>136</v>
      </c>
      <c r="AU348" s="227" t="s">
        <v>83</v>
      </c>
      <c r="AV348" s="14" t="s">
        <v>83</v>
      </c>
      <c r="AW348" s="14" t="s">
        <v>31</v>
      </c>
      <c r="AX348" s="14" t="s">
        <v>75</v>
      </c>
      <c r="AY348" s="227" t="s">
        <v>126</v>
      </c>
    </row>
    <row r="349" spans="1:65" s="12" customFormat="1" ht="11.25">
      <c r="B349" s="196"/>
      <c r="C349" s="197"/>
      <c r="D349" s="191" t="s">
        <v>136</v>
      </c>
      <c r="E349" s="198" t="s">
        <v>1</v>
      </c>
      <c r="F349" s="199" t="s">
        <v>946</v>
      </c>
      <c r="G349" s="197"/>
      <c r="H349" s="200">
        <v>232</v>
      </c>
      <c r="I349" s="197"/>
      <c r="J349" s="197"/>
      <c r="K349" s="197"/>
      <c r="L349" s="202"/>
      <c r="M349" s="203"/>
      <c r="N349" s="204"/>
      <c r="O349" s="204"/>
      <c r="P349" s="204"/>
      <c r="Q349" s="204"/>
      <c r="R349" s="204"/>
      <c r="S349" s="204"/>
      <c r="T349" s="205"/>
      <c r="AT349" s="206" t="s">
        <v>136</v>
      </c>
      <c r="AU349" s="206" t="s">
        <v>83</v>
      </c>
      <c r="AV349" s="12" t="s">
        <v>85</v>
      </c>
      <c r="AW349" s="12" t="s">
        <v>31</v>
      </c>
      <c r="AX349" s="12" t="s">
        <v>75</v>
      </c>
      <c r="AY349" s="206" t="s">
        <v>126</v>
      </c>
    </row>
    <row r="350" spans="1:65" s="14" customFormat="1" ht="11.25">
      <c r="B350" s="218"/>
      <c r="C350" s="219"/>
      <c r="D350" s="191" t="s">
        <v>136</v>
      </c>
      <c r="E350" s="220" t="s">
        <v>1</v>
      </c>
      <c r="F350" s="221" t="s">
        <v>947</v>
      </c>
      <c r="G350" s="219"/>
      <c r="H350" s="220" t="s">
        <v>1</v>
      </c>
      <c r="I350" s="219"/>
      <c r="J350" s="219"/>
      <c r="K350" s="219"/>
      <c r="L350" s="223"/>
      <c r="M350" s="224"/>
      <c r="N350" s="225"/>
      <c r="O350" s="225"/>
      <c r="P350" s="225"/>
      <c r="Q350" s="225"/>
      <c r="R350" s="225"/>
      <c r="S350" s="225"/>
      <c r="T350" s="226"/>
      <c r="AT350" s="227" t="s">
        <v>136</v>
      </c>
      <c r="AU350" s="227" t="s">
        <v>83</v>
      </c>
      <c r="AV350" s="14" t="s">
        <v>83</v>
      </c>
      <c r="AW350" s="14" t="s">
        <v>31</v>
      </c>
      <c r="AX350" s="14" t="s">
        <v>75</v>
      </c>
      <c r="AY350" s="227" t="s">
        <v>126</v>
      </c>
    </row>
    <row r="351" spans="1:65" s="12" customFormat="1" ht="11.25">
      <c r="B351" s="196"/>
      <c r="C351" s="197"/>
      <c r="D351" s="191" t="s">
        <v>136</v>
      </c>
      <c r="E351" s="198" t="s">
        <v>1</v>
      </c>
      <c r="F351" s="199" t="s">
        <v>948</v>
      </c>
      <c r="G351" s="197"/>
      <c r="H351" s="200">
        <v>260</v>
      </c>
      <c r="I351" s="197"/>
      <c r="J351" s="197"/>
      <c r="K351" s="197"/>
      <c r="L351" s="202"/>
      <c r="M351" s="203"/>
      <c r="N351" s="204"/>
      <c r="O351" s="204"/>
      <c r="P351" s="204"/>
      <c r="Q351" s="204"/>
      <c r="R351" s="204"/>
      <c r="S351" s="204"/>
      <c r="T351" s="205"/>
      <c r="AT351" s="206" t="s">
        <v>136</v>
      </c>
      <c r="AU351" s="206" t="s">
        <v>83</v>
      </c>
      <c r="AV351" s="12" t="s">
        <v>85</v>
      </c>
      <c r="AW351" s="12" t="s">
        <v>31</v>
      </c>
      <c r="AX351" s="12" t="s">
        <v>75</v>
      </c>
      <c r="AY351" s="206" t="s">
        <v>126</v>
      </c>
    </row>
    <row r="352" spans="1:65" s="14" customFormat="1" ht="11.25">
      <c r="B352" s="218"/>
      <c r="C352" s="219"/>
      <c r="D352" s="191" t="s">
        <v>136</v>
      </c>
      <c r="E352" s="220" t="s">
        <v>1</v>
      </c>
      <c r="F352" s="221" t="s">
        <v>949</v>
      </c>
      <c r="G352" s="219"/>
      <c r="H352" s="220" t="s">
        <v>1</v>
      </c>
      <c r="I352" s="219"/>
      <c r="J352" s="219"/>
      <c r="K352" s="219"/>
      <c r="L352" s="223"/>
      <c r="M352" s="224"/>
      <c r="N352" s="225"/>
      <c r="O352" s="225"/>
      <c r="P352" s="225"/>
      <c r="Q352" s="225"/>
      <c r="R352" s="225"/>
      <c r="S352" s="225"/>
      <c r="T352" s="226"/>
      <c r="AT352" s="227" t="s">
        <v>136</v>
      </c>
      <c r="AU352" s="227" t="s">
        <v>83</v>
      </c>
      <c r="AV352" s="14" t="s">
        <v>83</v>
      </c>
      <c r="AW352" s="14" t="s">
        <v>31</v>
      </c>
      <c r="AX352" s="14" t="s">
        <v>75</v>
      </c>
      <c r="AY352" s="227" t="s">
        <v>126</v>
      </c>
    </row>
    <row r="353" spans="1:65" s="12" customFormat="1" ht="11.25">
      <c r="B353" s="196"/>
      <c r="C353" s="197"/>
      <c r="D353" s="191" t="s">
        <v>136</v>
      </c>
      <c r="E353" s="198" t="s">
        <v>1</v>
      </c>
      <c r="F353" s="199" t="s">
        <v>950</v>
      </c>
      <c r="G353" s="197"/>
      <c r="H353" s="200">
        <v>180</v>
      </c>
      <c r="I353" s="197"/>
      <c r="J353" s="197"/>
      <c r="K353" s="197"/>
      <c r="L353" s="202"/>
      <c r="M353" s="203"/>
      <c r="N353" s="204"/>
      <c r="O353" s="204"/>
      <c r="P353" s="204"/>
      <c r="Q353" s="204"/>
      <c r="R353" s="204"/>
      <c r="S353" s="204"/>
      <c r="T353" s="205"/>
      <c r="AT353" s="206" t="s">
        <v>136</v>
      </c>
      <c r="AU353" s="206" t="s">
        <v>83</v>
      </c>
      <c r="AV353" s="12" t="s">
        <v>85</v>
      </c>
      <c r="AW353" s="12" t="s">
        <v>31</v>
      </c>
      <c r="AX353" s="12" t="s">
        <v>75</v>
      </c>
      <c r="AY353" s="206" t="s">
        <v>126</v>
      </c>
    </row>
    <row r="354" spans="1:65" s="14" customFormat="1" ht="11.25">
      <c r="B354" s="218"/>
      <c r="C354" s="219"/>
      <c r="D354" s="191" t="s">
        <v>136</v>
      </c>
      <c r="E354" s="220" t="s">
        <v>1</v>
      </c>
      <c r="F354" s="221" t="s">
        <v>830</v>
      </c>
      <c r="G354" s="219"/>
      <c r="H354" s="220" t="s">
        <v>1</v>
      </c>
      <c r="I354" s="219"/>
      <c r="J354" s="219"/>
      <c r="K354" s="219"/>
      <c r="L354" s="223"/>
      <c r="M354" s="224"/>
      <c r="N354" s="225"/>
      <c r="O354" s="225"/>
      <c r="P354" s="225"/>
      <c r="Q354" s="225"/>
      <c r="R354" s="225"/>
      <c r="S354" s="225"/>
      <c r="T354" s="226"/>
      <c r="AT354" s="227" t="s">
        <v>136</v>
      </c>
      <c r="AU354" s="227" t="s">
        <v>83</v>
      </c>
      <c r="AV354" s="14" t="s">
        <v>83</v>
      </c>
      <c r="AW354" s="14" t="s">
        <v>31</v>
      </c>
      <c r="AX354" s="14" t="s">
        <v>75</v>
      </c>
      <c r="AY354" s="227" t="s">
        <v>126</v>
      </c>
    </row>
    <row r="355" spans="1:65" s="12" customFormat="1" ht="11.25">
      <c r="B355" s="196"/>
      <c r="C355" s="197"/>
      <c r="D355" s="191" t="s">
        <v>136</v>
      </c>
      <c r="E355" s="198" t="s">
        <v>1</v>
      </c>
      <c r="F355" s="199" t="s">
        <v>951</v>
      </c>
      <c r="G355" s="197"/>
      <c r="H355" s="200">
        <v>164</v>
      </c>
      <c r="I355" s="197"/>
      <c r="J355" s="197"/>
      <c r="K355" s="197"/>
      <c r="L355" s="202"/>
      <c r="M355" s="203"/>
      <c r="N355" s="204"/>
      <c r="O355" s="204"/>
      <c r="P355" s="204"/>
      <c r="Q355" s="204"/>
      <c r="R355" s="204"/>
      <c r="S355" s="204"/>
      <c r="T355" s="205"/>
      <c r="AT355" s="206" t="s">
        <v>136</v>
      </c>
      <c r="AU355" s="206" t="s">
        <v>83</v>
      </c>
      <c r="AV355" s="12" t="s">
        <v>85</v>
      </c>
      <c r="AW355" s="12" t="s">
        <v>31</v>
      </c>
      <c r="AX355" s="12" t="s">
        <v>75</v>
      </c>
      <c r="AY355" s="206" t="s">
        <v>126</v>
      </c>
    </row>
    <row r="356" spans="1:65" s="14" customFormat="1" ht="11.25">
      <c r="B356" s="218"/>
      <c r="C356" s="219"/>
      <c r="D356" s="191" t="s">
        <v>136</v>
      </c>
      <c r="E356" s="220" t="s">
        <v>1</v>
      </c>
      <c r="F356" s="221" t="s">
        <v>952</v>
      </c>
      <c r="G356" s="219"/>
      <c r="H356" s="220" t="s">
        <v>1</v>
      </c>
      <c r="I356" s="219"/>
      <c r="J356" s="219"/>
      <c r="K356" s="219"/>
      <c r="L356" s="223"/>
      <c r="M356" s="224"/>
      <c r="N356" s="225"/>
      <c r="O356" s="225"/>
      <c r="P356" s="225"/>
      <c r="Q356" s="225"/>
      <c r="R356" s="225"/>
      <c r="S356" s="225"/>
      <c r="T356" s="226"/>
      <c r="AT356" s="227" t="s">
        <v>136</v>
      </c>
      <c r="AU356" s="227" t="s">
        <v>83</v>
      </c>
      <c r="AV356" s="14" t="s">
        <v>83</v>
      </c>
      <c r="AW356" s="14" t="s">
        <v>31</v>
      </c>
      <c r="AX356" s="14" t="s">
        <v>75</v>
      </c>
      <c r="AY356" s="227" t="s">
        <v>126</v>
      </c>
    </row>
    <row r="357" spans="1:65" s="12" customFormat="1" ht="11.25">
      <c r="B357" s="196"/>
      <c r="C357" s="197"/>
      <c r="D357" s="191" t="s">
        <v>136</v>
      </c>
      <c r="E357" s="198" t="s">
        <v>1</v>
      </c>
      <c r="F357" s="199" t="s">
        <v>953</v>
      </c>
      <c r="G357" s="197"/>
      <c r="H357" s="200">
        <v>152</v>
      </c>
      <c r="I357" s="197"/>
      <c r="J357" s="197"/>
      <c r="K357" s="197"/>
      <c r="L357" s="202"/>
      <c r="M357" s="203"/>
      <c r="N357" s="204"/>
      <c r="O357" s="204"/>
      <c r="P357" s="204"/>
      <c r="Q357" s="204"/>
      <c r="R357" s="204"/>
      <c r="S357" s="204"/>
      <c r="T357" s="205"/>
      <c r="AT357" s="206" t="s">
        <v>136</v>
      </c>
      <c r="AU357" s="206" t="s">
        <v>83</v>
      </c>
      <c r="AV357" s="12" t="s">
        <v>85</v>
      </c>
      <c r="AW357" s="12" t="s">
        <v>31</v>
      </c>
      <c r="AX357" s="12" t="s">
        <v>75</v>
      </c>
      <c r="AY357" s="206" t="s">
        <v>126</v>
      </c>
    </row>
    <row r="358" spans="1:65" s="14" customFormat="1" ht="11.25">
      <c r="B358" s="218"/>
      <c r="C358" s="219"/>
      <c r="D358" s="191" t="s">
        <v>136</v>
      </c>
      <c r="E358" s="220" t="s">
        <v>1</v>
      </c>
      <c r="F358" s="221" t="s">
        <v>954</v>
      </c>
      <c r="G358" s="219"/>
      <c r="H358" s="220" t="s">
        <v>1</v>
      </c>
      <c r="I358" s="219"/>
      <c r="J358" s="219"/>
      <c r="K358" s="219"/>
      <c r="L358" s="223"/>
      <c r="M358" s="224"/>
      <c r="N358" s="225"/>
      <c r="O358" s="225"/>
      <c r="P358" s="225"/>
      <c r="Q358" s="225"/>
      <c r="R358" s="225"/>
      <c r="S358" s="225"/>
      <c r="T358" s="226"/>
      <c r="AT358" s="227" t="s">
        <v>136</v>
      </c>
      <c r="AU358" s="227" t="s">
        <v>83</v>
      </c>
      <c r="AV358" s="14" t="s">
        <v>83</v>
      </c>
      <c r="AW358" s="14" t="s">
        <v>31</v>
      </c>
      <c r="AX358" s="14" t="s">
        <v>75</v>
      </c>
      <c r="AY358" s="227" t="s">
        <v>126</v>
      </c>
    </row>
    <row r="359" spans="1:65" s="12" customFormat="1" ht="11.25">
      <c r="B359" s="196"/>
      <c r="C359" s="197"/>
      <c r="D359" s="191" t="s">
        <v>136</v>
      </c>
      <c r="E359" s="198" t="s">
        <v>1</v>
      </c>
      <c r="F359" s="199" t="s">
        <v>475</v>
      </c>
      <c r="G359" s="197"/>
      <c r="H359" s="200">
        <v>8</v>
      </c>
      <c r="I359" s="197"/>
      <c r="J359" s="197"/>
      <c r="K359" s="197"/>
      <c r="L359" s="202"/>
      <c r="M359" s="203"/>
      <c r="N359" s="204"/>
      <c r="O359" s="204"/>
      <c r="P359" s="204"/>
      <c r="Q359" s="204"/>
      <c r="R359" s="204"/>
      <c r="S359" s="204"/>
      <c r="T359" s="205"/>
      <c r="AT359" s="206" t="s">
        <v>136</v>
      </c>
      <c r="AU359" s="206" t="s">
        <v>83</v>
      </c>
      <c r="AV359" s="12" t="s">
        <v>85</v>
      </c>
      <c r="AW359" s="12" t="s">
        <v>31</v>
      </c>
      <c r="AX359" s="12" t="s">
        <v>75</v>
      </c>
      <c r="AY359" s="206" t="s">
        <v>126</v>
      </c>
    </row>
    <row r="360" spans="1:65" s="14" customFormat="1" ht="11.25">
      <c r="B360" s="218"/>
      <c r="C360" s="219"/>
      <c r="D360" s="191" t="s">
        <v>136</v>
      </c>
      <c r="E360" s="220" t="s">
        <v>1</v>
      </c>
      <c r="F360" s="221" t="s">
        <v>955</v>
      </c>
      <c r="G360" s="219"/>
      <c r="H360" s="220" t="s">
        <v>1</v>
      </c>
      <c r="I360" s="219"/>
      <c r="J360" s="219"/>
      <c r="K360" s="219"/>
      <c r="L360" s="223"/>
      <c r="M360" s="224"/>
      <c r="N360" s="225"/>
      <c r="O360" s="225"/>
      <c r="P360" s="225"/>
      <c r="Q360" s="225"/>
      <c r="R360" s="225"/>
      <c r="S360" s="225"/>
      <c r="T360" s="226"/>
      <c r="AT360" s="227" t="s">
        <v>136</v>
      </c>
      <c r="AU360" s="227" t="s">
        <v>83</v>
      </c>
      <c r="AV360" s="14" t="s">
        <v>83</v>
      </c>
      <c r="AW360" s="14" t="s">
        <v>31</v>
      </c>
      <c r="AX360" s="14" t="s">
        <v>75</v>
      </c>
      <c r="AY360" s="227" t="s">
        <v>126</v>
      </c>
    </row>
    <row r="361" spans="1:65" s="12" customFormat="1" ht="11.25">
      <c r="B361" s="196"/>
      <c r="C361" s="197"/>
      <c r="D361" s="191" t="s">
        <v>136</v>
      </c>
      <c r="E361" s="198" t="s">
        <v>1</v>
      </c>
      <c r="F361" s="199" t="s">
        <v>956</v>
      </c>
      <c r="G361" s="197"/>
      <c r="H361" s="200">
        <v>40</v>
      </c>
      <c r="I361" s="197"/>
      <c r="J361" s="197"/>
      <c r="K361" s="197"/>
      <c r="L361" s="202"/>
      <c r="M361" s="203"/>
      <c r="N361" s="204"/>
      <c r="O361" s="204"/>
      <c r="P361" s="204"/>
      <c r="Q361" s="204"/>
      <c r="R361" s="204"/>
      <c r="S361" s="204"/>
      <c r="T361" s="205"/>
      <c r="AT361" s="206" t="s">
        <v>136</v>
      </c>
      <c r="AU361" s="206" t="s">
        <v>83</v>
      </c>
      <c r="AV361" s="12" t="s">
        <v>85</v>
      </c>
      <c r="AW361" s="12" t="s">
        <v>31</v>
      </c>
      <c r="AX361" s="12" t="s">
        <v>75</v>
      </c>
      <c r="AY361" s="206" t="s">
        <v>126</v>
      </c>
    </row>
    <row r="362" spans="1:65" s="13" customFormat="1" ht="11.25">
      <c r="B362" s="207"/>
      <c r="C362" s="208"/>
      <c r="D362" s="191" t="s">
        <v>136</v>
      </c>
      <c r="E362" s="209" t="s">
        <v>1</v>
      </c>
      <c r="F362" s="210" t="s">
        <v>138</v>
      </c>
      <c r="G362" s="208"/>
      <c r="H362" s="211">
        <v>1036</v>
      </c>
      <c r="I362" s="208"/>
      <c r="J362" s="208"/>
      <c r="K362" s="208"/>
      <c r="L362" s="213"/>
      <c r="M362" s="214"/>
      <c r="N362" s="215"/>
      <c r="O362" s="215"/>
      <c r="P362" s="215"/>
      <c r="Q362" s="215"/>
      <c r="R362" s="215"/>
      <c r="S362" s="215"/>
      <c r="T362" s="216"/>
      <c r="AT362" s="217" t="s">
        <v>136</v>
      </c>
      <c r="AU362" s="217" t="s">
        <v>83</v>
      </c>
      <c r="AV362" s="13" t="s">
        <v>133</v>
      </c>
      <c r="AW362" s="13" t="s">
        <v>31</v>
      </c>
      <c r="AX362" s="13" t="s">
        <v>83</v>
      </c>
      <c r="AY362" s="217" t="s">
        <v>126</v>
      </c>
    </row>
    <row r="363" spans="1:65" s="14" customFormat="1" ht="11.25">
      <c r="B363" s="218"/>
      <c r="C363" s="219"/>
      <c r="D363" s="191" t="s">
        <v>136</v>
      </c>
      <c r="E363" s="220" t="s">
        <v>1</v>
      </c>
      <c r="F363" s="221" t="s">
        <v>139</v>
      </c>
      <c r="G363" s="219"/>
      <c r="H363" s="220" t="s">
        <v>1</v>
      </c>
      <c r="I363" s="219"/>
      <c r="J363" s="219"/>
      <c r="K363" s="219"/>
      <c r="L363" s="223"/>
      <c r="M363" s="224"/>
      <c r="N363" s="225"/>
      <c r="O363" s="225"/>
      <c r="P363" s="225"/>
      <c r="Q363" s="225"/>
      <c r="R363" s="225"/>
      <c r="S363" s="225"/>
      <c r="T363" s="226"/>
      <c r="AT363" s="227" t="s">
        <v>136</v>
      </c>
      <c r="AU363" s="227" t="s">
        <v>83</v>
      </c>
      <c r="AV363" s="14" t="s">
        <v>83</v>
      </c>
      <c r="AW363" s="14" t="s">
        <v>31</v>
      </c>
      <c r="AX363" s="14" t="s">
        <v>75</v>
      </c>
      <c r="AY363" s="227" t="s">
        <v>126</v>
      </c>
    </row>
    <row r="364" spans="1:65" s="2" customFormat="1" ht="21.75" customHeight="1">
      <c r="A364" s="33"/>
      <c r="B364" s="34"/>
      <c r="C364" s="177" t="s">
        <v>277</v>
      </c>
      <c r="D364" s="177" t="s">
        <v>127</v>
      </c>
      <c r="E364" s="178" t="s">
        <v>957</v>
      </c>
      <c r="F364" s="179" t="s">
        <v>958</v>
      </c>
      <c r="G364" s="180" t="s">
        <v>142</v>
      </c>
      <c r="H364" s="181">
        <v>1036</v>
      </c>
      <c r="I364" s="291"/>
      <c r="J364" s="183">
        <f>ROUND(I364*H364,2)</f>
        <v>0</v>
      </c>
      <c r="K364" s="179" t="s">
        <v>131</v>
      </c>
      <c r="L364" s="184"/>
      <c r="M364" s="185" t="s">
        <v>1</v>
      </c>
      <c r="N364" s="186" t="s">
        <v>40</v>
      </c>
      <c r="O364" s="70"/>
      <c r="P364" s="187">
        <f>O364*H364</f>
        <v>0</v>
      </c>
      <c r="Q364" s="187">
        <v>4.8999999999999998E-4</v>
      </c>
      <c r="R364" s="187">
        <f>Q364*H364</f>
        <v>0.50763999999999998</v>
      </c>
      <c r="S364" s="187">
        <v>0</v>
      </c>
      <c r="T364" s="188">
        <f>S364*H364</f>
        <v>0</v>
      </c>
      <c r="U364" s="33"/>
      <c r="V364" s="33"/>
      <c r="W364" s="33"/>
      <c r="X364" s="33"/>
      <c r="Y364" s="33"/>
      <c r="Z364" s="33"/>
      <c r="AA364" s="33"/>
      <c r="AB364" s="33"/>
      <c r="AC364" s="33"/>
      <c r="AD364" s="33"/>
      <c r="AE364" s="33"/>
      <c r="AR364" s="189" t="s">
        <v>132</v>
      </c>
      <c r="AT364" s="189" t="s">
        <v>127</v>
      </c>
      <c r="AU364" s="189" t="s">
        <v>83</v>
      </c>
      <c r="AY364" s="16" t="s">
        <v>126</v>
      </c>
      <c r="BE364" s="190">
        <f>IF(N364="základní",J364,0)</f>
        <v>0</v>
      </c>
      <c r="BF364" s="190">
        <f>IF(N364="snížená",J364,0)</f>
        <v>0</v>
      </c>
      <c r="BG364" s="190">
        <f>IF(N364="zákl. přenesená",J364,0)</f>
        <v>0</v>
      </c>
      <c r="BH364" s="190">
        <f>IF(N364="sníž. přenesená",J364,0)</f>
        <v>0</v>
      </c>
      <c r="BI364" s="190">
        <f>IF(N364="nulová",J364,0)</f>
        <v>0</v>
      </c>
      <c r="BJ364" s="16" t="s">
        <v>83</v>
      </c>
      <c r="BK364" s="190">
        <f>ROUND(I364*H364,2)</f>
        <v>0</v>
      </c>
      <c r="BL364" s="16" t="s">
        <v>133</v>
      </c>
      <c r="BM364" s="189" t="s">
        <v>959</v>
      </c>
    </row>
    <row r="365" spans="1:65" s="2" customFormat="1" ht="11.25">
      <c r="A365" s="33"/>
      <c r="B365" s="34"/>
      <c r="C365" s="35"/>
      <c r="D365" s="191" t="s">
        <v>135</v>
      </c>
      <c r="E365" s="35"/>
      <c r="F365" s="192" t="s">
        <v>958</v>
      </c>
      <c r="G365" s="35"/>
      <c r="H365" s="35"/>
      <c r="I365" s="35"/>
      <c r="J365" s="35"/>
      <c r="K365" s="35"/>
      <c r="L365" s="38"/>
      <c r="M365" s="194"/>
      <c r="N365" s="195"/>
      <c r="O365" s="70"/>
      <c r="P365" s="70"/>
      <c r="Q365" s="70"/>
      <c r="R365" s="70"/>
      <c r="S365" s="70"/>
      <c r="T365" s="71"/>
      <c r="U365" s="33"/>
      <c r="V365" s="33"/>
      <c r="W365" s="33"/>
      <c r="X365" s="33"/>
      <c r="Y365" s="33"/>
      <c r="Z365" s="33"/>
      <c r="AA365" s="33"/>
      <c r="AB365" s="33"/>
      <c r="AC365" s="33"/>
      <c r="AD365" s="33"/>
      <c r="AE365" s="33"/>
      <c r="AT365" s="16" t="s">
        <v>135</v>
      </c>
      <c r="AU365" s="16" t="s">
        <v>83</v>
      </c>
    </row>
    <row r="366" spans="1:65" s="14" customFormat="1" ht="11.25">
      <c r="B366" s="218"/>
      <c r="C366" s="219"/>
      <c r="D366" s="191" t="s">
        <v>136</v>
      </c>
      <c r="E366" s="220" t="s">
        <v>1</v>
      </c>
      <c r="F366" s="221" t="s">
        <v>945</v>
      </c>
      <c r="G366" s="219"/>
      <c r="H366" s="220" t="s">
        <v>1</v>
      </c>
      <c r="I366" s="219"/>
      <c r="J366" s="219"/>
      <c r="K366" s="219"/>
      <c r="L366" s="223"/>
      <c r="M366" s="224"/>
      <c r="N366" s="225"/>
      <c r="O366" s="225"/>
      <c r="P366" s="225"/>
      <c r="Q366" s="225"/>
      <c r="R366" s="225"/>
      <c r="S366" s="225"/>
      <c r="T366" s="226"/>
      <c r="AT366" s="227" t="s">
        <v>136</v>
      </c>
      <c r="AU366" s="227" t="s">
        <v>83</v>
      </c>
      <c r="AV366" s="14" t="s">
        <v>83</v>
      </c>
      <c r="AW366" s="14" t="s">
        <v>31</v>
      </c>
      <c r="AX366" s="14" t="s">
        <v>75</v>
      </c>
      <c r="AY366" s="227" t="s">
        <v>126</v>
      </c>
    </row>
    <row r="367" spans="1:65" s="12" customFormat="1" ht="11.25">
      <c r="B367" s="196"/>
      <c r="C367" s="197"/>
      <c r="D367" s="191" t="s">
        <v>136</v>
      </c>
      <c r="E367" s="198" t="s">
        <v>1</v>
      </c>
      <c r="F367" s="199" t="s">
        <v>946</v>
      </c>
      <c r="G367" s="197"/>
      <c r="H367" s="200">
        <v>232</v>
      </c>
      <c r="I367" s="197"/>
      <c r="J367" s="197"/>
      <c r="K367" s="197"/>
      <c r="L367" s="202"/>
      <c r="M367" s="203"/>
      <c r="N367" s="204"/>
      <c r="O367" s="204"/>
      <c r="P367" s="204"/>
      <c r="Q367" s="204"/>
      <c r="R367" s="204"/>
      <c r="S367" s="204"/>
      <c r="T367" s="205"/>
      <c r="AT367" s="206" t="s">
        <v>136</v>
      </c>
      <c r="AU367" s="206" t="s">
        <v>83</v>
      </c>
      <c r="AV367" s="12" t="s">
        <v>85</v>
      </c>
      <c r="AW367" s="12" t="s">
        <v>31</v>
      </c>
      <c r="AX367" s="12" t="s">
        <v>75</v>
      </c>
      <c r="AY367" s="206" t="s">
        <v>126</v>
      </c>
    </row>
    <row r="368" spans="1:65" s="14" customFormat="1" ht="11.25">
      <c r="B368" s="218"/>
      <c r="C368" s="219"/>
      <c r="D368" s="191" t="s">
        <v>136</v>
      </c>
      <c r="E368" s="220" t="s">
        <v>1</v>
      </c>
      <c r="F368" s="221" t="s">
        <v>947</v>
      </c>
      <c r="G368" s="219"/>
      <c r="H368" s="220" t="s">
        <v>1</v>
      </c>
      <c r="I368" s="219"/>
      <c r="J368" s="219"/>
      <c r="K368" s="219"/>
      <c r="L368" s="223"/>
      <c r="M368" s="224"/>
      <c r="N368" s="225"/>
      <c r="O368" s="225"/>
      <c r="P368" s="225"/>
      <c r="Q368" s="225"/>
      <c r="R368" s="225"/>
      <c r="S368" s="225"/>
      <c r="T368" s="226"/>
      <c r="AT368" s="227" t="s">
        <v>136</v>
      </c>
      <c r="AU368" s="227" t="s">
        <v>83</v>
      </c>
      <c r="AV368" s="14" t="s">
        <v>83</v>
      </c>
      <c r="AW368" s="14" t="s">
        <v>31</v>
      </c>
      <c r="AX368" s="14" t="s">
        <v>75</v>
      </c>
      <c r="AY368" s="227" t="s">
        <v>126</v>
      </c>
    </row>
    <row r="369" spans="1:65" s="12" customFormat="1" ht="11.25">
      <c r="B369" s="196"/>
      <c r="C369" s="197"/>
      <c r="D369" s="191" t="s">
        <v>136</v>
      </c>
      <c r="E369" s="198" t="s">
        <v>1</v>
      </c>
      <c r="F369" s="199" t="s">
        <v>948</v>
      </c>
      <c r="G369" s="197"/>
      <c r="H369" s="200">
        <v>260</v>
      </c>
      <c r="I369" s="197"/>
      <c r="J369" s="197"/>
      <c r="K369" s="197"/>
      <c r="L369" s="202"/>
      <c r="M369" s="203"/>
      <c r="N369" s="204"/>
      <c r="O369" s="204"/>
      <c r="P369" s="204"/>
      <c r="Q369" s="204"/>
      <c r="R369" s="204"/>
      <c r="S369" s="204"/>
      <c r="T369" s="205"/>
      <c r="AT369" s="206" t="s">
        <v>136</v>
      </c>
      <c r="AU369" s="206" t="s">
        <v>83</v>
      </c>
      <c r="AV369" s="12" t="s">
        <v>85</v>
      </c>
      <c r="AW369" s="12" t="s">
        <v>31</v>
      </c>
      <c r="AX369" s="12" t="s">
        <v>75</v>
      </c>
      <c r="AY369" s="206" t="s">
        <v>126</v>
      </c>
    </row>
    <row r="370" spans="1:65" s="14" customFormat="1" ht="11.25">
      <c r="B370" s="218"/>
      <c r="C370" s="219"/>
      <c r="D370" s="191" t="s">
        <v>136</v>
      </c>
      <c r="E370" s="220" t="s">
        <v>1</v>
      </c>
      <c r="F370" s="221" t="s">
        <v>949</v>
      </c>
      <c r="G370" s="219"/>
      <c r="H370" s="220" t="s">
        <v>1</v>
      </c>
      <c r="I370" s="219"/>
      <c r="J370" s="219"/>
      <c r="K370" s="219"/>
      <c r="L370" s="223"/>
      <c r="M370" s="224"/>
      <c r="N370" s="225"/>
      <c r="O370" s="225"/>
      <c r="P370" s="225"/>
      <c r="Q370" s="225"/>
      <c r="R370" s="225"/>
      <c r="S370" s="225"/>
      <c r="T370" s="226"/>
      <c r="AT370" s="227" t="s">
        <v>136</v>
      </c>
      <c r="AU370" s="227" t="s">
        <v>83</v>
      </c>
      <c r="AV370" s="14" t="s">
        <v>83</v>
      </c>
      <c r="AW370" s="14" t="s">
        <v>31</v>
      </c>
      <c r="AX370" s="14" t="s">
        <v>75</v>
      </c>
      <c r="AY370" s="227" t="s">
        <v>126</v>
      </c>
    </row>
    <row r="371" spans="1:65" s="12" customFormat="1" ht="11.25">
      <c r="B371" s="196"/>
      <c r="C371" s="197"/>
      <c r="D371" s="191" t="s">
        <v>136</v>
      </c>
      <c r="E371" s="198" t="s">
        <v>1</v>
      </c>
      <c r="F371" s="199" t="s">
        <v>950</v>
      </c>
      <c r="G371" s="197"/>
      <c r="H371" s="200">
        <v>180</v>
      </c>
      <c r="I371" s="197"/>
      <c r="J371" s="197"/>
      <c r="K371" s="197"/>
      <c r="L371" s="202"/>
      <c r="M371" s="203"/>
      <c r="N371" s="204"/>
      <c r="O371" s="204"/>
      <c r="P371" s="204"/>
      <c r="Q371" s="204"/>
      <c r="R371" s="204"/>
      <c r="S371" s="204"/>
      <c r="T371" s="205"/>
      <c r="AT371" s="206" t="s">
        <v>136</v>
      </c>
      <c r="AU371" s="206" t="s">
        <v>83</v>
      </c>
      <c r="AV371" s="12" t="s">
        <v>85</v>
      </c>
      <c r="AW371" s="12" t="s">
        <v>31</v>
      </c>
      <c r="AX371" s="12" t="s">
        <v>75</v>
      </c>
      <c r="AY371" s="206" t="s">
        <v>126</v>
      </c>
    </row>
    <row r="372" spans="1:65" s="14" customFormat="1" ht="11.25">
      <c r="B372" s="218"/>
      <c r="C372" s="219"/>
      <c r="D372" s="191" t="s">
        <v>136</v>
      </c>
      <c r="E372" s="220" t="s">
        <v>1</v>
      </c>
      <c r="F372" s="221" t="s">
        <v>830</v>
      </c>
      <c r="G372" s="219"/>
      <c r="H372" s="220" t="s">
        <v>1</v>
      </c>
      <c r="I372" s="219"/>
      <c r="J372" s="219"/>
      <c r="K372" s="219"/>
      <c r="L372" s="223"/>
      <c r="M372" s="224"/>
      <c r="N372" s="225"/>
      <c r="O372" s="225"/>
      <c r="P372" s="225"/>
      <c r="Q372" s="225"/>
      <c r="R372" s="225"/>
      <c r="S372" s="225"/>
      <c r="T372" s="226"/>
      <c r="AT372" s="227" t="s">
        <v>136</v>
      </c>
      <c r="AU372" s="227" t="s">
        <v>83</v>
      </c>
      <c r="AV372" s="14" t="s">
        <v>83</v>
      </c>
      <c r="AW372" s="14" t="s">
        <v>31</v>
      </c>
      <c r="AX372" s="14" t="s">
        <v>75</v>
      </c>
      <c r="AY372" s="227" t="s">
        <v>126</v>
      </c>
    </row>
    <row r="373" spans="1:65" s="12" customFormat="1" ht="11.25">
      <c r="B373" s="196"/>
      <c r="C373" s="197"/>
      <c r="D373" s="191" t="s">
        <v>136</v>
      </c>
      <c r="E373" s="198" t="s">
        <v>1</v>
      </c>
      <c r="F373" s="199" t="s">
        <v>951</v>
      </c>
      <c r="G373" s="197"/>
      <c r="H373" s="200">
        <v>164</v>
      </c>
      <c r="I373" s="197"/>
      <c r="J373" s="197"/>
      <c r="K373" s="197"/>
      <c r="L373" s="202"/>
      <c r="M373" s="203"/>
      <c r="N373" s="204"/>
      <c r="O373" s="204"/>
      <c r="P373" s="204"/>
      <c r="Q373" s="204"/>
      <c r="R373" s="204"/>
      <c r="S373" s="204"/>
      <c r="T373" s="205"/>
      <c r="AT373" s="206" t="s">
        <v>136</v>
      </c>
      <c r="AU373" s="206" t="s">
        <v>83</v>
      </c>
      <c r="AV373" s="12" t="s">
        <v>85</v>
      </c>
      <c r="AW373" s="12" t="s">
        <v>31</v>
      </c>
      <c r="AX373" s="12" t="s">
        <v>75</v>
      </c>
      <c r="AY373" s="206" t="s">
        <v>126</v>
      </c>
    </row>
    <row r="374" spans="1:65" s="14" customFormat="1" ht="11.25">
      <c r="B374" s="218"/>
      <c r="C374" s="219"/>
      <c r="D374" s="191" t="s">
        <v>136</v>
      </c>
      <c r="E374" s="220" t="s">
        <v>1</v>
      </c>
      <c r="F374" s="221" t="s">
        <v>952</v>
      </c>
      <c r="G374" s="219"/>
      <c r="H374" s="220" t="s">
        <v>1</v>
      </c>
      <c r="I374" s="219"/>
      <c r="J374" s="219"/>
      <c r="K374" s="219"/>
      <c r="L374" s="223"/>
      <c r="M374" s="224"/>
      <c r="N374" s="225"/>
      <c r="O374" s="225"/>
      <c r="P374" s="225"/>
      <c r="Q374" s="225"/>
      <c r="R374" s="225"/>
      <c r="S374" s="225"/>
      <c r="T374" s="226"/>
      <c r="AT374" s="227" t="s">
        <v>136</v>
      </c>
      <c r="AU374" s="227" t="s">
        <v>83</v>
      </c>
      <c r="AV374" s="14" t="s">
        <v>83</v>
      </c>
      <c r="AW374" s="14" t="s">
        <v>31</v>
      </c>
      <c r="AX374" s="14" t="s">
        <v>75</v>
      </c>
      <c r="AY374" s="227" t="s">
        <v>126</v>
      </c>
    </row>
    <row r="375" spans="1:65" s="12" customFormat="1" ht="11.25">
      <c r="B375" s="196"/>
      <c r="C375" s="197"/>
      <c r="D375" s="191" t="s">
        <v>136</v>
      </c>
      <c r="E375" s="198" t="s">
        <v>1</v>
      </c>
      <c r="F375" s="199" t="s">
        <v>953</v>
      </c>
      <c r="G375" s="197"/>
      <c r="H375" s="200">
        <v>152</v>
      </c>
      <c r="I375" s="197"/>
      <c r="J375" s="197"/>
      <c r="K375" s="197"/>
      <c r="L375" s="202"/>
      <c r="M375" s="203"/>
      <c r="N375" s="204"/>
      <c r="O375" s="204"/>
      <c r="P375" s="204"/>
      <c r="Q375" s="204"/>
      <c r="R375" s="204"/>
      <c r="S375" s="204"/>
      <c r="T375" s="205"/>
      <c r="AT375" s="206" t="s">
        <v>136</v>
      </c>
      <c r="AU375" s="206" t="s">
        <v>83</v>
      </c>
      <c r="AV375" s="12" t="s">
        <v>85</v>
      </c>
      <c r="AW375" s="12" t="s">
        <v>31</v>
      </c>
      <c r="AX375" s="12" t="s">
        <v>75</v>
      </c>
      <c r="AY375" s="206" t="s">
        <v>126</v>
      </c>
    </row>
    <row r="376" spans="1:65" s="14" customFormat="1" ht="11.25">
      <c r="B376" s="218"/>
      <c r="C376" s="219"/>
      <c r="D376" s="191" t="s">
        <v>136</v>
      </c>
      <c r="E376" s="220" t="s">
        <v>1</v>
      </c>
      <c r="F376" s="221" t="s">
        <v>954</v>
      </c>
      <c r="G376" s="219"/>
      <c r="H376" s="220" t="s">
        <v>1</v>
      </c>
      <c r="I376" s="219"/>
      <c r="J376" s="219"/>
      <c r="K376" s="219"/>
      <c r="L376" s="223"/>
      <c r="M376" s="224"/>
      <c r="N376" s="225"/>
      <c r="O376" s="225"/>
      <c r="P376" s="225"/>
      <c r="Q376" s="225"/>
      <c r="R376" s="225"/>
      <c r="S376" s="225"/>
      <c r="T376" s="226"/>
      <c r="AT376" s="227" t="s">
        <v>136</v>
      </c>
      <c r="AU376" s="227" t="s">
        <v>83</v>
      </c>
      <c r="AV376" s="14" t="s">
        <v>83</v>
      </c>
      <c r="AW376" s="14" t="s">
        <v>31</v>
      </c>
      <c r="AX376" s="14" t="s">
        <v>75</v>
      </c>
      <c r="AY376" s="227" t="s">
        <v>126</v>
      </c>
    </row>
    <row r="377" spans="1:65" s="12" customFormat="1" ht="11.25">
      <c r="B377" s="196"/>
      <c r="C377" s="197"/>
      <c r="D377" s="191" t="s">
        <v>136</v>
      </c>
      <c r="E377" s="198" t="s">
        <v>1</v>
      </c>
      <c r="F377" s="199" t="s">
        <v>475</v>
      </c>
      <c r="G377" s="197"/>
      <c r="H377" s="200">
        <v>8</v>
      </c>
      <c r="I377" s="197"/>
      <c r="J377" s="197"/>
      <c r="K377" s="197"/>
      <c r="L377" s="202"/>
      <c r="M377" s="203"/>
      <c r="N377" s="204"/>
      <c r="O377" s="204"/>
      <c r="P377" s="204"/>
      <c r="Q377" s="204"/>
      <c r="R377" s="204"/>
      <c r="S377" s="204"/>
      <c r="T377" s="205"/>
      <c r="AT377" s="206" t="s">
        <v>136</v>
      </c>
      <c r="AU377" s="206" t="s">
        <v>83</v>
      </c>
      <c r="AV377" s="12" t="s">
        <v>85</v>
      </c>
      <c r="AW377" s="12" t="s">
        <v>31</v>
      </c>
      <c r="AX377" s="12" t="s">
        <v>75</v>
      </c>
      <c r="AY377" s="206" t="s">
        <v>126</v>
      </c>
    </row>
    <row r="378" spans="1:65" s="14" customFormat="1" ht="11.25">
      <c r="B378" s="218"/>
      <c r="C378" s="219"/>
      <c r="D378" s="191" t="s">
        <v>136</v>
      </c>
      <c r="E378" s="220" t="s">
        <v>1</v>
      </c>
      <c r="F378" s="221" t="s">
        <v>955</v>
      </c>
      <c r="G378" s="219"/>
      <c r="H378" s="220" t="s">
        <v>1</v>
      </c>
      <c r="I378" s="219"/>
      <c r="J378" s="219"/>
      <c r="K378" s="219"/>
      <c r="L378" s="223"/>
      <c r="M378" s="224"/>
      <c r="N378" s="225"/>
      <c r="O378" s="225"/>
      <c r="P378" s="225"/>
      <c r="Q378" s="225"/>
      <c r="R378" s="225"/>
      <c r="S378" s="225"/>
      <c r="T378" s="226"/>
      <c r="AT378" s="227" t="s">
        <v>136</v>
      </c>
      <c r="AU378" s="227" t="s">
        <v>83</v>
      </c>
      <c r="AV378" s="14" t="s">
        <v>83</v>
      </c>
      <c r="AW378" s="14" t="s">
        <v>31</v>
      </c>
      <c r="AX378" s="14" t="s">
        <v>75</v>
      </c>
      <c r="AY378" s="227" t="s">
        <v>126</v>
      </c>
    </row>
    <row r="379" spans="1:65" s="12" customFormat="1" ht="11.25">
      <c r="B379" s="196"/>
      <c r="C379" s="197"/>
      <c r="D379" s="191" t="s">
        <v>136</v>
      </c>
      <c r="E379" s="198" t="s">
        <v>1</v>
      </c>
      <c r="F379" s="199" t="s">
        <v>956</v>
      </c>
      <c r="G379" s="197"/>
      <c r="H379" s="200">
        <v>40</v>
      </c>
      <c r="I379" s="197"/>
      <c r="J379" s="197"/>
      <c r="K379" s="197"/>
      <c r="L379" s="202"/>
      <c r="M379" s="203"/>
      <c r="N379" s="204"/>
      <c r="O379" s="204"/>
      <c r="P379" s="204"/>
      <c r="Q379" s="204"/>
      <c r="R379" s="204"/>
      <c r="S379" s="204"/>
      <c r="T379" s="205"/>
      <c r="AT379" s="206" t="s">
        <v>136</v>
      </c>
      <c r="AU379" s="206" t="s">
        <v>83</v>
      </c>
      <c r="AV379" s="12" t="s">
        <v>85</v>
      </c>
      <c r="AW379" s="12" t="s">
        <v>31</v>
      </c>
      <c r="AX379" s="12" t="s">
        <v>75</v>
      </c>
      <c r="AY379" s="206" t="s">
        <v>126</v>
      </c>
    </row>
    <row r="380" spans="1:65" s="13" customFormat="1" ht="11.25">
      <c r="B380" s="207"/>
      <c r="C380" s="208"/>
      <c r="D380" s="191" t="s">
        <v>136</v>
      </c>
      <c r="E380" s="209" t="s">
        <v>1</v>
      </c>
      <c r="F380" s="210" t="s">
        <v>138</v>
      </c>
      <c r="G380" s="208"/>
      <c r="H380" s="211">
        <v>1036</v>
      </c>
      <c r="I380" s="208"/>
      <c r="J380" s="208"/>
      <c r="K380" s="208"/>
      <c r="L380" s="213"/>
      <c r="M380" s="214"/>
      <c r="N380" s="215"/>
      <c r="O380" s="215"/>
      <c r="P380" s="215"/>
      <c r="Q380" s="215"/>
      <c r="R380" s="215"/>
      <c r="S380" s="215"/>
      <c r="T380" s="216"/>
      <c r="AT380" s="217" t="s">
        <v>136</v>
      </c>
      <c r="AU380" s="217" t="s">
        <v>83</v>
      </c>
      <c r="AV380" s="13" t="s">
        <v>133</v>
      </c>
      <c r="AW380" s="13" t="s">
        <v>31</v>
      </c>
      <c r="AX380" s="13" t="s">
        <v>83</v>
      </c>
      <c r="AY380" s="217" t="s">
        <v>126</v>
      </c>
    </row>
    <row r="381" spans="1:65" s="14" customFormat="1" ht="11.25">
      <c r="B381" s="218"/>
      <c r="C381" s="219"/>
      <c r="D381" s="191" t="s">
        <v>136</v>
      </c>
      <c r="E381" s="220" t="s">
        <v>1</v>
      </c>
      <c r="F381" s="221" t="s">
        <v>139</v>
      </c>
      <c r="G381" s="219"/>
      <c r="H381" s="220" t="s">
        <v>1</v>
      </c>
      <c r="I381" s="219"/>
      <c r="J381" s="219"/>
      <c r="K381" s="219"/>
      <c r="L381" s="223"/>
      <c r="M381" s="224"/>
      <c r="N381" s="225"/>
      <c r="O381" s="225"/>
      <c r="P381" s="225"/>
      <c r="Q381" s="225"/>
      <c r="R381" s="225"/>
      <c r="S381" s="225"/>
      <c r="T381" s="226"/>
      <c r="AT381" s="227" t="s">
        <v>136</v>
      </c>
      <c r="AU381" s="227" t="s">
        <v>83</v>
      </c>
      <c r="AV381" s="14" t="s">
        <v>83</v>
      </c>
      <c r="AW381" s="14" t="s">
        <v>31</v>
      </c>
      <c r="AX381" s="14" t="s">
        <v>75</v>
      </c>
      <c r="AY381" s="227" t="s">
        <v>126</v>
      </c>
    </row>
    <row r="382" spans="1:65" s="2" customFormat="1" ht="16.5" customHeight="1">
      <c r="A382" s="33"/>
      <c r="B382" s="34"/>
      <c r="C382" s="177" t="s">
        <v>284</v>
      </c>
      <c r="D382" s="177" t="s">
        <v>127</v>
      </c>
      <c r="E382" s="178" t="s">
        <v>960</v>
      </c>
      <c r="F382" s="179" t="s">
        <v>961</v>
      </c>
      <c r="G382" s="180" t="s">
        <v>142</v>
      </c>
      <c r="H382" s="181">
        <v>1088</v>
      </c>
      <c r="I382" s="291"/>
      <c r="J382" s="183">
        <f>ROUND(I382*H382,2)</f>
        <v>0</v>
      </c>
      <c r="K382" s="179" t="s">
        <v>131</v>
      </c>
      <c r="L382" s="184"/>
      <c r="M382" s="185" t="s">
        <v>1</v>
      </c>
      <c r="N382" s="186" t="s">
        <v>40</v>
      </c>
      <c r="O382" s="70"/>
      <c r="P382" s="187">
        <f>O382*H382</f>
        <v>0</v>
      </c>
      <c r="Q382" s="187">
        <v>1.4999999999999999E-4</v>
      </c>
      <c r="R382" s="187">
        <f>Q382*H382</f>
        <v>0.16319999999999998</v>
      </c>
      <c r="S382" s="187">
        <v>0</v>
      </c>
      <c r="T382" s="188">
        <f>S382*H382</f>
        <v>0</v>
      </c>
      <c r="U382" s="33"/>
      <c r="V382" s="33"/>
      <c r="W382" s="33"/>
      <c r="X382" s="33"/>
      <c r="Y382" s="33"/>
      <c r="Z382" s="33"/>
      <c r="AA382" s="33"/>
      <c r="AB382" s="33"/>
      <c r="AC382" s="33"/>
      <c r="AD382" s="33"/>
      <c r="AE382" s="33"/>
      <c r="AR382" s="189" t="s">
        <v>132</v>
      </c>
      <c r="AT382" s="189" t="s">
        <v>127</v>
      </c>
      <c r="AU382" s="189" t="s">
        <v>83</v>
      </c>
      <c r="AY382" s="16" t="s">
        <v>126</v>
      </c>
      <c r="BE382" s="190">
        <f>IF(N382="základní",J382,0)</f>
        <v>0</v>
      </c>
      <c r="BF382" s="190">
        <f>IF(N382="snížená",J382,0)</f>
        <v>0</v>
      </c>
      <c r="BG382" s="190">
        <f>IF(N382="zákl. přenesená",J382,0)</f>
        <v>0</v>
      </c>
      <c r="BH382" s="190">
        <f>IF(N382="sníž. přenesená",J382,0)</f>
        <v>0</v>
      </c>
      <c r="BI382" s="190">
        <f>IF(N382="nulová",J382,0)</f>
        <v>0</v>
      </c>
      <c r="BJ382" s="16" t="s">
        <v>83</v>
      </c>
      <c r="BK382" s="190">
        <f>ROUND(I382*H382,2)</f>
        <v>0</v>
      </c>
      <c r="BL382" s="16" t="s">
        <v>133</v>
      </c>
      <c r="BM382" s="189" t="s">
        <v>962</v>
      </c>
    </row>
    <row r="383" spans="1:65" s="2" customFormat="1" ht="11.25">
      <c r="A383" s="33"/>
      <c r="B383" s="34"/>
      <c r="C383" s="35"/>
      <c r="D383" s="191" t="s">
        <v>135</v>
      </c>
      <c r="E383" s="35"/>
      <c r="F383" s="192" t="s">
        <v>961</v>
      </c>
      <c r="G383" s="35"/>
      <c r="H383" s="35"/>
      <c r="I383" s="35"/>
      <c r="J383" s="35"/>
      <c r="K383" s="35"/>
      <c r="L383" s="38"/>
      <c r="M383" s="194"/>
      <c r="N383" s="195"/>
      <c r="O383" s="70"/>
      <c r="P383" s="70"/>
      <c r="Q383" s="70"/>
      <c r="R383" s="70"/>
      <c r="S383" s="70"/>
      <c r="T383" s="71"/>
      <c r="U383" s="33"/>
      <c r="V383" s="33"/>
      <c r="W383" s="33"/>
      <c r="X383" s="33"/>
      <c r="Y383" s="33"/>
      <c r="Z383" s="33"/>
      <c r="AA383" s="33"/>
      <c r="AB383" s="33"/>
      <c r="AC383" s="33"/>
      <c r="AD383" s="33"/>
      <c r="AE383" s="33"/>
      <c r="AT383" s="16" t="s">
        <v>135</v>
      </c>
      <c r="AU383" s="16" t="s">
        <v>83</v>
      </c>
    </row>
    <row r="384" spans="1:65" s="14" customFormat="1" ht="11.25">
      <c r="B384" s="218"/>
      <c r="C384" s="219"/>
      <c r="D384" s="191" t="s">
        <v>136</v>
      </c>
      <c r="E384" s="220" t="s">
        <v>1</v>
      </c>
      <c r="F384" s="221" t="s">
        <v>963</v>
      </c>
      <c r="G384" s="219"/>
      <c r="H384" s="220" t="s">
        <v>1</v>
      </c>
      <c r="I384" s="219"/>
      <c r="J384" s="219"/>
      <c r="K384" s="219"/>
      <c r="L384" s="223"/>
      <c r="M384" s="224"/>
      <c r="N384" s="225"/>
      <c r="O384" s="225"/>
      <c r="P384" s="225"/>
      <c r="Q384" s="225"/>
      <c r="R384" s="225"/>
      <c r="S384" s="225"/>
      <c r="T384" s="226"/>
      <c r="AT384" s="227" t="s">
        <v>136</v>
      </c>
      <c r="AU384" s="227" t="s">
        <v>83</v>
      </c>
      <c r="AV384" s="14" t="s">
        <v>83</v>
      </c>
      <c r="AW384" s="14" t="s">
        <v>31</v>
      </c>
      <c r="AX384" s="14" t="s">
        <v>75</v>
      </c>
      <c r="AY384" s="227" t="s">
        <v>126</v>
      </c>
    </row>
    <row r="385" spans="2:51" s="14" customFormat="1" ht="11.25">
      <c r="B385" s="218"/>
      <c r="C385" s="219"/>
      <c r="D385" s="191" t="s">
        <v>136</v>
      </c>
      <c r="E385" s="220" t="s">
        <v>1</v>
      </c>
      <c r="F385" s="221" t="s">
        <v>945</v>
      </c>
      <c r="G385" s="219"/>
      <c r="H385" s="220" t="s">
        <v>1</v>
      </c>
      <c r="I385" s="219"/>
      <c r="J385" s="219"/>
      <c r="K385" s="219"/>
      <c r="L385" s="223"/>
      <c r="M385" s="224"/>
      <c r="N385" s="225"/>
      <c r="O385" s="225"/>
      <c r="P385" s="225"/>
      <c r="Q385" s="225"/>
      <c r="R385" s="225"/>
      <c r="S385" s="225"/>
      <c r="T385" s="226"/>
      <c r="AT385" s="227" t="s">
        <v>136</v>
      </c>
      <c r="AU385" s="227" t="s">
        <v>83</v>
      </c>
      <c r="AV385" s="14" t="s">
        <v>83</v>
      </c>
      <c r="AW385" s="14" t="s">
        <v>31</v>
      </c>
      <c r="AX385" s="14" t="s">
        <v>75</v>
      </c>
      <c r="AY385" s="227" t="s">
        <v>126</v>
      </c>
    </row>
    <row r="386" spans="2:51" s="12" customFormat="1" ht="11.25">
      <c r="B386" s="196"/>
      <c r="C386" s="197"/>
      <c r="D386" s="191" t="s">
        <v>136</v>
      </c>
      <c r="E386" s="198" t="s">
        <v>1</v>
      </c>
      <c r="F386" s="199" t="s">
        <v>946</v>
      </c>
      <c r="G386" s="197"/>
      <c r="H386" s="200">
        <v>232</v>
      </c>
      <c r="I386" s="197"/>
      <c r="J386" s="197"/>
      <c r="K386" s="197"/>
      <c r="L386" s="202"/>
      <c r="M386" s="203"/>
      <c r="N386" s="204"/>
      <c r="O386" s="204"/>
      <c r="P386" s="204"/>
      <c r="Q386" s="204"/>
      <c r="R386" s="204"/>
      <c r="S386" s="204"/>
      <c r="T386" s="205"/>
      <c r="AT386" s="206" t="s">
        <v>136</v>
      </c>
      <c r="AU386" s="206" t="s">
        <v>83</v>
      </c>
      <c r="AV386" s="12" t="s">
        <v>85</v>
      </c>
      <c r="AW386" s="12" t="s">
        <v>31</v>
      </c>
      <c r="AX386" s="12" t="s">
        <v>75</v>
      </c>
      <c r="AY386" s="206" t="s">
        <v>126</v>
      </c>
    </row>
    <row r="387" spans="2:51" s="14" customFormat="1" ht="11.25">
      <c r="B387" s="218"/>
      <c r="C387" s="219"/>
      <c r="D387" s="191" t="s">
        <v>136</v>
      </c>
      <c r="E387" s="220" t="s">
        <v>1</v>
      </c>
      <c r="F387" s="221" t="s">
        <v>947</v>
      </c>
      <c r="G387" s="219"/>
      <c r="H387" s="220" t="s">
        <v>1</v>
      </c>
      <c r="I387" s="219"/>
      <c r="J387" s="219"/>
      <c r="K387" s="219"/>
      <c r="L387" s="223"/>
      <c r="M387" s="224"/>
      <c r="N387" s="225"/>
      <c r="O387" s="225"/>
      <c r="P387" s="225"/>
      <c r="Q387" s="225"/>
      <c r="R387" s="225"/>
      <c r="S387" s="225"/>
      <c r="T387" s="226"/>
      <c r="AT387" s="227" t="s">
        <v>136</v>
      </c>
      <c r="AU387" s="227" t="s">
        <v>83</v>
      </c>
      <c r="AV387" s="14" t="s">
        <v>83</v>
      </c>
      <c r="AW387" s="14" t="s">
        <v>31</v>
      </c>
      <c r="AX387" s="14" t="s">
        <v>75</v>
      </c>
      <c r="AY387" s="227" t="s">
        <v>126</v>
      </c>
    </row>
    <row r="388" spans="2:51" s="12" customFormat="1" ht="11.25">
      <c r="B388" s="196"/>
      <c r="C388" s="197"/>
      <c r="D388" s="191" t="s">
        <v>136</v>
      </c>
      <c r="E388" s="198" t="s">
        <v>1</v>
      </c>
      <c r="F388" s="199" t="s">
        <v>948</v>
      </c>
      <c r="G388" s="197"/>
      <c r="H388" s="200">
        <v>260</v>
      </c>
      <c r="I388" s="197"/>
      <c r="J388" s="197"/>
      <c r="K388" s="197"/>
      <c r="L388" s="202"/>
      <c r="M388" s="203"/>
      <c r="N388" s="204"/>
      <c r="O388" s="204"/>
      <c r="P388" s="204"/>
      <c r="Q388" s="204"/>
      <c r="R388" s="204"/>
      <c r="S388" s="204"/>
      <c r="T388" s="205"/>
      <c r="AT388" s="206" t="s">
        <v>136</v>
      </c>
      <c r="AU388" s="206" t="s">
        <v>83</v>
      </c>
      <c r="AV388" s="12" t="s">
        <v>85</v>
      </c>
      <c r="AW388" s="12" t="s">
        <v>31</v>
      </c>
      <c r="AX388" s="12" t="s">
        <v>75</v>
      </c>
      <c r="AY388" s="206" t="s">
        <v>126</v>
      </c>
    </row>
    <row r="389" spans="2:51" s="14" customFormat="1" ht="11.25">
      <c r="B389" s="218"/>
      <c r="C389" s="219"/>
      <c r="D389" s="191" t="s">
        <v>136</v>
      </c>
      <c r="E389" s="220" t="s">
        <v>1</v>
      </c>
      <c r="F389" s="221" t="s">
        <v>949</v>
      </c>
      <c r="G389" s="219"/>
      <c r="H389" s="220" t="s">
        <v>1</v>
      </c>
      <c r="I389" s="219"/>
      <c r="J389" s="219"/>
      <c r="K389" s="219"/>
      <c r="L389" s="223"/>
      <c r="M389" s="224"/>
      <c r="N389" s="225"/>
      <c r="O389" s="225"/>
      <c r="P389" s="225"/>
      <c r="Q389" s="225"/>
      <c r="R389" s="225"/>
      <c r="S389" s="225"/>
      <c r="T389" s="226"/>
      <c r="AT389" s="227" t="s">
        <v>136</v>
      </c>
      <c r="AU389" s="227" t="s">
        <v>83</v>
      </c>
      <c r="AV389" s="14" t="s">
        <v>83</v>
      </c>
      <c r="AW389" s="14" t="s">
        <v>31</v>
      </c>
      <c r="AX389" s="14" t="s">
        <v>75</v>
      </c>
      <c r="AY389" s="227" t="s">
        <v>126</v>
      </c>
    </row>
    <row r="390" spans="2:51" s="12" customFormat="1" ht="11.25">
      <c r="B390" s="196"/>
      <c r="C390" s="197"/>
      <c r="D390" s="191" t="s">
        <v>136</v>
      </c>
      <c r="E390" s="198" t="s">
        <v>1</v>
      </c>
      <c r="F390" s="199" t="s">
        <v>964</v>
      </c>
      <c r="G390" s="197"/>
      <c r="H390" s="200">
        <v>206</v>
      </c>
      <c r="I390" s="197"/>
      <c r="J390" s="197"/>
      <c r="K390" s="197"/>
      <c r="L390" s="202"/>
      <c r="M390" s="203"/>
      <c r="N390" s="204"/>
      <c r="O390" s="204"/>
      <c r="P390" s="204"/>
      <c r="Q390" s="204"/>
      <c r="R390" s="204"/>
      <c r="S390" s="204"/>
      <c r="T390" s="205"/>
      <c r="AT390" s="206" t="s">
        <v>136</v>
      </c>
      <c r="AU390" s="206" t="s">
        <v>83</v>
      </c>
      <c r="AV390" s="12" t="s">
        <v>85</v>
      </c>
      <c r="AW390" s="12" t="s">
        <v>31</v>
      </c>
      <c r="AX390" s="12" t="s">
        <v>75</v>
      </c>
      <c r="AY390" s="206" t="s">
        <v>126</v>
      </c>
    </row>
    <row r="391" spans="2:51" s="14" customFormat="1" ht="11.25">
      <c r="B391" s="218"/>
      <c r="C391" s="219"/>
      <c r="D391" s="191" t="s">
        <v>136</v>
      </c>
      <c r="E391" s="220" t="s">
        <v>1</v>
      </c>
      <c r="F391" s="221" t="s">
        <v>830</v>
      </c>
      <c r="G391" s="219"/>
      <c r="H391" s="220" t="s">
        <v>1</v>
      </c>
      <c r="I391" s="219"/>
      <c r="J391" s="219"/>
      <c r="K391" s="219"/>
      <c r="L391" s="223"/>
      <c r="M391" s="224"/>
      <c r="N391" s="225"/>
      <c r="O391" s="225"/>
      <c r="P391" s="225"/>
      <c r="Q391" s="225"/>
      <c r="R391" s="225"/>
      <c r="S391" s="225"/>
      <c r="T391" s="226"/>
      <c r="AT391" s="227" t="s">
        <v>136</v>
      </c>
      <c r="AU391" s="227" t="s">
        <v>83</v>
      </c>
      <c r="AV391" s="14" t="s">
        <v>83</v>
      </c>
      <c r="AW391" s="14" t="s">
        <v>31</v>
      </c>
      <c r="AX391" s="14" t="s">
        <v>75</v>
      </c>
      <c r="AY391" s="227" t="s">
        <v>126</v>
      </c>
    </row>
    <row r="392" spans="2:51" s="12" customFormat="1" ht="11.25">
      <c r="B392" s="196"/>
      <c r="C392" s="197"/>
      <c r="D392" s="191" t="s">
        <v>136</v>
      </c>
      <c r="E392" s="198" t="s">
        <v>1</v>
      </c>
      <c r="F392" s="199" t="s">
        <v>965</v>
      </c>
      <c r="G392" s="197"/>
      <c r="H392" s="200">
        <v>190</v>
      </c>
      <c r="I392" s="197"/>
      <c r="J392" s="197"/>
      <c r="K392" s="197"/>
      <c r="L392" s="202"/>
      <c r="M392" s="203"/>
      <c r="N392" s="204"/>
      <c r="O392" s="204"/>
      <c r="P392" s="204"/>
      <c r="Q392" s="204"/>
      <c r="R392" s="204"/>
      <c r="S392" s="204"/>
      <c r="T392" s="205"/>
      <c r="AT392" s="206" t="s">
        <v>136</v>
      </c>
      <c r="AU392" s="206" t="s">
        <v>83</v>
      </c>
      <c r="AV392" s="12" t="s">
        <v>85</v>
      </c>
      <c r="AW392" s="12" t="s">
        <v>31</v>
      </c>
      <c r="AX392" s="12" t="s">
        <v>75</v>
      </c>
      <c r="AY392" s="206" t="s">
        <v>126</v>
      </c>
    </row>
    <row r="393" spans="2:51" s="14" customFormat="1" ht="11.25">
      <c r="B393" s="218"/>
      <c r="C393" s="219"/>
      <c r="D393" s="191" t="s">
        <v>136</v>
      </c>
      <c r="E393" s="220" t="s">
        <v>1</v>
      </c>
      <c r="F393" s="221" t="s">
        <v>952</v>
      </c>
      <c r="G393" s="219"/>
      <c r="H393" s="220" t="s">
        <v>1</v>
      </c>
      <c r="I393" s="219"/>
      <c r="J393" s="219"/>
      <c r="K393" s="219"/>
      <c r="L393" s="223"/>
      <c r="M393" s="224"/>
      <c r="N393" s="225"/>
      <c r="O393" s="225"/>
      <c r="P393" s="225"/>
      <c r="Q393" s="225"/>
      <c r="R393" s="225"/>
      <c r="S393" s="225"/>
      <c r="T393" s="226"/>
      <c r="AT393" s="227" t="s">
        <v>136</v>
      </c>
      <c r="AU393" s="227" t="s">
        <v>83</v>
      </c>
      <c r="AV393" s="14" t="s">
        <v>83</v>
      </c>
      <c r="AW393" s="14" t="s">
        <v>31</v>
      </c>
      <c r="AX393" s="14" t="s">
        <v>75</v>
      </c>
      <c r="AY393" s="227" t="s">
        <v>126</v>
      </c>
    </row>
    <row r="394" spans="2:51" s="12" customFormat="1" ht="11.25">
      <c r="B394" s="196"/>
      <c r="C394" s="197"/>
      <c r="D394" s="191" t="s">
        <v>136</v>
      </c>
      <c r="E394" s="198" t="s">
        <v>1</v>
      </c>
      <c r="F394" s="199" t="s">
        <v>953</v>
      </c>
      <c r="G394" s="197"/>
      <c r="H394" s="200">
        <v>152</v>
      </c>
      <c r="I394" s="197"/>
      <c r="J394" s="197"/>
      <c r="K394" s="197"/>
      <c r="L394" s="202"/>
      <c r="M394" s="203"/>
      <c r="N394" s="204"/>
      <c r="O394" s="204"/>
      <c r="P394" s="204"/>
      <c r="Q394" s="204"/>
      <c r="R394" s="204"/>
      <c r="S394" s="204"/>
      <c r="T394" s="205"/>
      <c r="AT394" s="206" t="s">
        <v>136</v>
      </c>
      <c r="AU394" s="206" t="s">
        <v>83</v>
      </c>
      <c r="AV394" s="12" t="s">
        <v>85</v>
      </c>
      <c r="AW394" s="12" t="s">
        <v>31</v>
      </c>
      <c r="AX394" s="12" t="s">
        <v>75</v>
      </c>
      <c r="AY394" s="206" t="s">
        <v>126</v>
      </c>
    </row>
    <row r="395" spans="2:51" s="14" customFormat="1" ht="11.25">
      <c r="B395" s="218"/>
      <c r="C395" s="219"/>
      <c r="D395" s="191" t="s">
        <v>136</v>
      </c>
      <c r="E395" s="220" t="s">
        <v>1</v>
      </c>
      <c r="F395" s="221" t="s">
        <v>954</v>
      </c>
      <c r="G395" s="219"/>
      <c r="H395" s="220" t="s">
        <v>1</v>
      </c>
      <c r="I395" s="219"/>
      <c r="J395" s="219"/>
      <c r="K395" s="219"/>
      <c r="L395" s="223"/>
      <c r="M395" s="224"/>
      <c r="N395" s="225"/>
      <c r="O395" s="225"/>
      <c r="P395" s="225"/>
      <c r="Q395" s="225"/>
      <c r="R395" s="225"/>
      <c r="S395" s="225"/>
      <c r="T395" s="226"/>
      <c r="AT395" s="227" t="s">
        <v>136</v>
      </c>
      <c r="AU395" s="227" t="s">
        <v>83</v>
      </c>
      <c r="AV395" s="14" t="s">
        <v>83</v>
      </c>
      <c r="AW395" s="14" t="s">
        <v>31</v>
      </c>
      <c r="AX395" s="14" t="s">
        <v>75</v>
      </c>
      <c r="AY395" s="227" t="s">
        <v>126</v>
      </c>
    </row>
    <row r="396" spans="2:51" s="12" customFormat="1" ht="11.25">
      <c r="B396" s="196"/>
      <c r="C396" s="197"/>
      <c r="D396" s="191" t="s">
        <v>136</v>
      </c>
      <c r="E396" s="198" t="s">
        <v>1</v>
      </c>
      <c r="F396" s="199" t="s">
        <v>475</v>
      </c>
      <c r="G396" s="197"/>
      <c r="H396" s="200">
        <v>8</v>
      </c>
      <c r="I396" s="197"/>
      <c r="J396" s="197"/>
      <c r="K396" s="197"/>
      <c r="L396" s="202"/>
      <c r="M396" s="203"/>
      <c r="N396" s="204"/>
      <c r="O396" s="204"/>
      <c r="P396" s="204"/>
      <c r="Q396" s="204"/>
      <c r="R396" s="204"/>
      <c r="S396" s="204"/>
      <c r="T396" s="205"/>
      <c r="AT396" s="206" t="s">
        <v>136</v>
      </c>
      <c r="AU396" s="206" t="s">
        <v>83</v>
      </c>
      <c r="AV396" s="12" t="s">
        <v>85</v>
      </c>
      <c r="AW396" s="12" t="s">
        <v>31</v>
      </c>
      <c r="AX396" s="12" t="s">
        <v>75</v>
      </c>
      <c r="AY396" s="206" t="s">
        <v>126</v>
      </c>
    </row>
    <row r="397" spans="2:51" s="14" customFormat="1" ht="11.25">
      <c r="B397" s="218"/>
      <c r="C397" s="219"/>
      <c r="D397" s="191" t="s">
        <v>136</v>
      </c>
      <c r="E397" s="220" t="s">
        <v>1</v>
      </c>
      <c r="F397" s="221" t="s">
        <v>955</v>
      </c>
      <c r="G397" s="219"/>
      <c r="H397" s="220" t="s">
        <v>1</v>
      </c>
      <c r="I397" s="219"/>
      <c r="J397" s="219"/>
      <c r="K397" s="219"/>
      <c r="L397" s="223"/>
      <c r="M397" s="224"/>
      <c r="N397" s="225"/>
      <c r="O397" s="225"/>
      <c r="P397" s="225"/>
      <c r="Q397" s="225"/>
      <c r="R397" s="225"/>
      <c r="S397" s="225"/>
      <c r="T397" s="226"/>
      <c r="AT397" s="227" t="s">
        <v>136</v>
      </c>
      <c r="AU397" s="227" t="s">
        <v>83</v>
      </c>
      <c r="AV397" s="14" t="s">
        <v>83</v>
      </c>
      <c r="AW397" s="14" t="s">
        <v>31</v>
      </c>
      <c r="AX397" s="14" t="s">
        <v>75</v>
      </c>
      <c r="AY397" s="227" t="s">
        <v>126</v>
      </c>
    </row>
    <row r="398" spans="2:51" s="12" customFormat="1" ht="11.25">
      <c r="B398" s="196"/>
      <c r="C398" s="197"/>
      <c r="D398" s="191" t="s">
        <v>136</v>
      </c>
      <c r="E398" s="198" t="s">
        <v>1</v>
      </c>
      <c r="F398" s="199" t="s">
        <v>956</v>
      </c>
      <c r="G398" s="197"/>
      <c r="H398" s="200">
        <v>40</v>
      </c>
      <c r="I398" s="197"/>
      <c r="J398" s="197"/>
      <c r="K398" s="197"/>
      <c r="L398" s="202"/>
      <c r="M398" s="203"/>
      <c r="N398" s="204"/>
      <c r="O398" s="204"/>
      <c r="P398" s="204"/>
      <c r="Q398" s="204"/>
      <c r="R398" s="204"/>
      <c r="S398" s="204"/>
      <c r="T398" s="205"/>
      <c r="AT398" s="206" t="s">
        <v>136</v>
      </c>
      <c r="AU398" s="206" t="s">
        <v>83</v>
      </c>
      <c r="AV398" s="12" t="s">
        <v>85</v>
      </c>
      <c r="AW398" s="12" t="s">
        <v>31</v>
      </c>
      <c r="AX398" s="12" t="s">
        <v>75</v>
      </c>
      <c r="AY398" s="206" t="s">
        <v>126</v>
      </c>
    </row>
    <row r="399" spans="2:51" s="13" customFormat="1" ht="11.25">
      <c r="B399" s="207"/>
      <c r="C399" s="208"/>
      <c r="D399" s="191" t="s">
        <v>136</v>
      </c>
      <c r="E399" s="209" t="s">
        <v>1</v>
      </c>
      <c r="F399" s="210" t="s">
        <v>138</v>
      </c>
      <c r="G399" s="208"/>
      <c r="H399" s="211">
        <v>1088</v>
      </c>
      <c r="I399" s="208"/>
      <c r="J399" s="208"/>
      <c r="K399" s="208"/>
      <c r="L399" s="213"/>
      <c r="M399" s="214"/>
      <c r="N399" s="215"/>
      <c r="O399" s="215"/>
      <c r="P399" s="215"/>
      <c r="Q399" s="215"/>
      <c r="R399" s="215"/>
      <c r="S399" s="215"/>
      <c r="T399" s="216"/>
      <c r="AT399" s="217" t="s">
        <v>136</v>
      </c>
      <c r="AU399" s="217" t="s">
        <v>83</v>
      </c>
      <c r="AV399" s="13" t="s">
        <v>133</v>
      </c>
      <c r="AW399" s="13" t="s">
        <v>31</v>
      </c>
      <c r="AX399" s="13" t="s">
        <v>83</v>
      </c>
      <c r="AY399" s="217" t="s">
        <v>126</v>
      </c>
    </row>
    <row r="400" spans="2:51" s="14" customFormat="1" ht="11.25">
      <c r="B400" s="218"/>
      <c r="C400" s="219"/>
      <c r="D400" s="191" t="s">
        <v>136</v>
      </c>
      <c r="E400" s="220" t="s">
        <v>1</v>
      </c>
      <c r="F400" s="221" t="s">
        <v>139</v>
      </c>
      <c r="G400" s="219"/>
      <c r="H400" s="220" t="s">
        <v>1</v>
      </c>
      <c r="I400" s="219"/>
      <c r="J400" s="219"/>
      <c r="K400" s="219"/>
      <c r="L400" s="223"/>
      <c r="M400" s="224"/>
      <c r="N400" s="225"/>
      <c r="O400" s="225"/>
      <c r="P400" s="225"/>
      <c r="Q400" s="225"/>
      <c r="R400" s="225"/>
      <c r="S400" s="225"/>
      <c r="T400" s="226"/>
      <c r="AT400" s="227" t="s">
        <v>136</v>
      </c>
      <c r="AU400" s="227" t="s">
        <v>83</v>
      </c>
      <c r="AV400" s="14" t="s">
        <v>83</v>
      </c>
      <c r="AW400" s="14" t="s">
        <v>31</v>
      </c>
      <c r="AX400" s="14" t="s">
        <v>75</v>
      </c>
      <c r="AY400" s="227" t="s">
        <v>126</v>
      </c>
    </row>
    <row r="401" spans="1:65" s="2" customFormat="1" ht="16.5" customHeight="1">
      <c r="A401" s="33"/>
      <c r="B401" s="34"/>
      <c r="C401" s="177" t="s">
        <v>290</v>
      </c>
      <c r="D401" s="177" t="s">
        <v>127</v>
      </c>
      <c r="E401" s="178" t="s">
        <v>966</v>
      </c>
      <c r="F401" s="179" t="s">
        <v>967</v>
      </c>
      <c r="G401" s="180" t="s">
        <v>142</v>
      </c>
      <c r="H401" s="181">
        <v>3864</v>
      </c>
      <c r="I401" s="291"/>
      <c r="J401" s="183">
        <f>ROUND(I401*H401,2)</f>
        <v>0</v>
      </c>
      <c r="K401" s="179" t="s">
        <v>131</v>
      </c>
      <c r="L401" s="184"/>
      <c r="M401" s="185" t="s">
        <v>1</v>
      </c>
      <c r="N401" s="186" t="s">
        <v>40</v>
      </c>
      <c r="O401" s="70"/>
      <c r="P401" s="187">
        <f>O401*H401</f>
        <v>0</v>
      </c>
      <c r="Q401" s="187">
        <v>9.0000000000000006E-5</v>
      </c>
      <c r="R401" s="187">
        <f>Q401*H401</f>
        <v>0.34776000000000001</v>
      </c>
      <c r="S401" s="187">
        <v>0</v>
      </c>
      <c r="T401" s="188">
        <f>S401*H401</f>
        <v>0</v>
      </c>
      <c r="U401" s="33"/>
      <c r="V401" s="33"/>
      <c r="W401" s="33"/>
      <c r="X401" s="33"/>
      <c r="Y401" s="33"/>
      <c r="Z401" s="33"/>
      <c r="AA401" s="33"/>
      <c r="AB401" s="33"/>
      <c r="AC401" s="33"/>
      <c r="AD401" s="33"/>
      <c r="AE401" s="33"/>
      <c r="AR401" s="189" t="s">
        <v>132</v>
      </c>
      <c r="AT401" s="189" t="s">
        <v>127</v>
      </c>
      <c r="AU401" s="189" t="s">
        <v>83</v>
      </c>
      <c r="AY401" s="16" t="s">
        <v>126</v>
      </c>
      <c r="BE401" s="190">
        <f>IF(N401="základní",J401,0)</f>
        <v>0</v>
      </c>
      <c r="BF401" s="190">
        <f>IF(N401="snížená",J401,0)</f>
        <v>0</v>
      </c>
      <c r="BG401" s="190">
        <f>IF(N401="zákl. přenesená",J401,0)</f>
        <v>0</v>
      </c>
      <c r="BH401" s="190">
        <f>IF(N401="sníž. přenesená",J401,0)</f>
        <v>0</v>
      </c>
      <c r="BI401" s="190">
        <f>IF(N401="nulová",J401,0)</f>
        <v>0</v>
      </c>
      <c r="BJ401" s="16" t="s">
        <v>83</v>
      </c>
      <c r="BK401" s="190">
        <f>ROUND(I401*H401,2)</f>
        <v>0</v>
      </c>
      <c r="BL401" s="16" t="s">
        <v>133</v>
      </c>
      <c r="BM401" s="189" t="s">
        <v>968</v>
      </c>
    </row>
    <row r="402" spans="1:65" s="2" customFormat="1" ht="11.25">
      <c r="A402" s="33"/>
      <c r="B402" s="34"/>
      <c r="C402" s="35"/>
      <c r="D402" s="191" t="s">
        <v>135</v>
      </c>
      <c r="E402" s="35"/>
      <c r="F402" s="192" t="s">
        <v>967</v>
      </c>
      <c r="G402" s="35"/>
      <c r="H402" s="35"/>
      <c r="I402" s="35"/>
      <c r="J402" s="35"/>
      <c r="K402" s="35"/>
      <c r="L402" s="38"/>
      <c r="M402" s="194"/>
      <c r="N402" s="195"/>
      <c r="O402" s="70"/>
      <c r="P402" s="70"/>
      <c r="Q402" s="70"/>
      <c r="R402" s="70"/>
      <c r="S402" s="70"/>
      <c r="T402" s="71"/>
      <c r="U402" s="33"/>
      <c r="V402" s="33"/>
      <c r="W402" s="33"/>
      <c r="X402" s="33"/>
      <c r="Y402" s="33"/>
      <c r="Z402" s="33"/>
      <c r="AA402" s="33"/>
      <c r="AB402" s="33"/>
      <c r="AC402" s="33"/>
      <c r="AD402" s="33"/>
      <c r="AE402" s="33"/>
      <c r="AT402" s="16" t="s">
        <v>135</v>
      </c>
      <c r="AU402" s="16" t="s">
        <v>83</v>
      </c>
    </row>
    <row r="403" spans="1:65" s="12" customFormat="1" ht="11.25">
      <c r="B403" s="196"/>
      <c r="C403" s="197"/>
      <c r="D403" s="191" t="s">
        <v>136</v>
      </c>
      <c r="E403" s="198" t="s">
        <v>1</v>
      </c>
      <c r="F403" s="199" t="s">
        <v>969</v>
      </c>
      <c r="G403" s="197"/>
      <c r="H403" s="200">
        <v>3864</v>
      </c>
      <c r="I403" s="197"/>
      <c r="J403" s="197"/>
      <c r="K403" s="197"/>
      <c r="L403" s="202"/>
      <c r="M403" s="203"/>
      <c r="N403" s="204"/>
      <c r="O403" s="204"/>
      <c r="P403" s="204"/>
      <c r="Q403" s="204"/>
      <c r="R403" s="204"/>
      <c r="S403" s="204"/>
      <c r="T403" s="205"/>
      <c r="AT403" s="206" t="s">
        <v>136</v>
      </c>
      <c r="AU403" s="206" t="s">
        <v>83</v>
      </c>
      <c r="AV403" s="12" t="s">
        <v>85</v>
      </c>
      <c r="AW403" s="12" t="s">
        <v>31</v>
      </c>
      <c r="AX403" s="12" t="s">
        <v>75</v>
      </c>
      <c r="AY403" s="206" t="s">
        <v>126</v>
      </c>
    </row>
    <row r="404" spans="1:65" s="13" customFormat="1" ht="11.25">
      <c r="B404" s="207"/>
      <c r="C404" s="208"/>
      <c r="D404" s="191" t="s">
        <v>136</v>
      </c>
      <c r="E404" s="209" t="s">
        <v>1</v>
      </c>
      <c r="F404" s="210" t="s">
        <v>138</v>
      </c>
      <c r="G404" s="208"/>
      <c r="H404" s="211">
        <v>3864</v>
      </c>
      <c r="I404" s="208"/>
      <c r="J404" s="208"/>
      <c r="K404" s="208"/>
      <c r="L404" s="213"/>
      <c r="M404" s="214"/>
      <c r="N404" s="215"/>
      <c r="O404" s="215"/>
      <c r="P404" s="215"/>
      <c r="Q404" s="215"/>
      <c r="R404" s="215"/>
      <c r="S404" s="215"/>
      <c r="T404" s="216"/>
      <c r="AT404" s="217" t="s">
        <v>136</v>
      </c>
      <c r="AU404" s="217" t="s">
        <v>83</v>
      </c>
      <c r="AV404" s="13" t="s">
        <v>133</v>
      </c>
      <c r="AW404" s="13" t="s">
        <v>31</v>
      </c>
      <c r="AX404" s="13" t="s">
        <v>83</v>
      </c>
      <c r="AY404" s="217" t="s">
        <v>126</v>
      </c>
    </row>
    <row r="405" spans="1:65" s="14" customFormat="1" ht="11.25">
      <c r="B405" s="218"/>
      <c r="C405" s="219"/>
      <c r="D405" s="191" t="s">
        <v>136</v>
      </c>
      <c r="E405" s="220" t="s">
        <v>1</v>
      </c>
      <c r="F405" s="221" t="s">
        <v>139</v>
      </c>
      <c r="G405" s="219"/>
      <c r="H405" s="220" t="s">
        <v>1</v>
      </c>
      <c r="I405" s="219"/>
      <c r="J405" s="219"/>
      <c r="K405" s="219"/>
      <c r="L405" s="223"/>
      <c r="M405" s="224"/>
      <c r="N405" s="225"/>
      <c r="O405" s="225"/>
      <c r="P405" s="225"/>
      <c r="Q405" s="225"/>
      <c r="R405" s="225"/>
      <c r="S405" s="225"/>
      <c r="T405" s="226"/>
      <c r="AT405" s="227" t="s">
        <v>136</v>
      </c>
      <c r="AU405" s="227" t="s">
        <v>83</v>
      </c>
      <c r="AV405" s="14" t="s">
        <v>83</v>
      </c>
      <c r="AW405" s="14" t="s">
        <v>31</v>
      </c>
      <c r="AX405" s="14" t="s">
        <v>75</v>
      </c>
      <c r="AY405" s="227" t="s">
        <v>126</v>
      </c>
    </row>
    <row r="406" spans="1:65" s="2" customFormat="1" ht="16.5" customHeight="1">
      <c r="A406" s="33"/>
      <c r="B406" s="34"/>
      <c r="C406" s="177" t="s">
        <v>294</v>
      </c>
      <c r="D406" s="177" t="s">
        <v>127</v>
      </c>
      <c r="E406" s="178" t="s">
        <v>970</v>
      </c>
      <c r="F406" s="179" t="s">
        <v>971</v>
      </c>
      <c r="G406" s="180" t="s">
        <v>142</v>
      </c>
      <c r="H406" s="181">
        <v>1536</v>
      </c>
      <c r="I406" s="291"/>
      <c r="J406" s="183">
        <f>ROUND(I406*H406,2)</f>
        <v>0</v>
      </c>
      <c r="K406" s="179" t="s">
        <v>131</v>
      </c>
      <c r="L406" s="184"/>
      <c r="M406" s="185" t="s">
        <v>1</v>
      </c>
      <c r="N406" s="186" t="s">
        <v>40</v>
      </c>
      <c r="O406" s="70"/>
      <c r="P406" s="187">
        <f>O406*H406</f>
        <v>0</v>
      </c>
      <c r="Q406" s="187">
        <v>5.1999999999999995E-4</v>
      </c>
      <c r="R406" s="187">
        <f>Q406*H406</f>
        <v>0.79871999999999987</v>
      </c>
      <c r="S406" s="187">
        <v>0</v>
      </c>
      <c r="T406" s="188">
        <f>S406*H406</f>
        <v>0</v>
      </c>
      <c r="U406" s="33"/>
      <c r="V406" s="33"/>
      <c r="W406" s="33"/>
      <c r="X406" s="33"/>
      <c r="Y406" s="33"/>
      <c r="Z406" s="33"/>
      <c r="AA406" s="33"/>
      <c r="AB406" s="33"/>
      <c r="AC406" s="33"/>
      <c r="AD406" s="33"/>
      <c r="AE406" s="33"/>
      <c r="AR406" s="189" t="s">
        <v>132</v>
      </c>
      <c r="AT406" s="189" t="s">
        <v>127</v>
      </c>
      <c r="AU406" s="189" t="s">
        <v>83</v>
      </c>
      <c r="AY406" s="16" t="s">
        <v>126</v>
      </c>
      <c r="BE406" s="190">
        <f>IF(N406="základní",J406,0)</f>
        <v>0</v>
      </c>
      <c r="BF406" s="190">
        <f>IF(N406="snížená",J406,0)</f>
        <v>0</v>
      </c>
      <c r="BG406" s="190">
        <f>IF(N406="zákl. přenesená",J406,0)</f>
        <v>0</v>
      </c>
      <c r="BH406" s="190">
        <f>IF(N406="sníž. přenesená",J406,0)</f>
        <v>0</v>
      </c>
      <c r="BI406" s="190">
        <f>IF(N406="nulová",J406,0)</f>
        <v>0</v>
      </c>
      <c r="BJ406" s="16" t="s">
        <v>83</v>
      </c>
      <c r="BK406" s="190">
        <f>ROUND(I406*H406,2)</f>
        <v>0</v>
      </c>
      <c r="BL406" s="16" t="s">
        <v>133</v>
      </c>
      <c r="BM406" s="189" t="s">
        <v>972</v>
      </c>
    </row>
    <row r="407" spans="1:65" s="2" customFormat="1" ht="11.25">
      <c r="A407" s="33"/>
      <c r="B407" s="34"/>
      <c r="C407" s="35"/>
      <c r="D407" s="191" t="s">
        <v>135</v>
      </c>
      <c r="E407" s="35"/>
      <c r="F407" s="192" t="s">
        <v>971</v>
      </c>
      <c r="G407" s="35"/>
      <c r="H407" s="35"/>
      <c r="I407" s="35"/>
      <c r="J407" s="35"/>
      <c r="K407" s="35"/>
      <c r="L407" s="38"/>
      <c r="M407" s="194"/>
      <c r="N407" s="195"/>
      <c r="O407" s="70"/>
      <c r="P407" s="70"/>
      <c r="Q407" s="70"/>
      <c r="R407" s="70"/>
      <c r="S407" s="70"/>
      <c r="T407" s="71"/>
      <c r="U407" s="33"/>
      <c r="V407" s="33"/>
      <c r="W407" s="33"/>
      <c r="X407" s="33"/>
      <c r="Y407" s="33"/>
      <c r="Z407" s="33"/>
      <c r="AA407" s="33"/>
      <c r="AB407" s="33"/>
      <c r="AC407" s="33"/>
      <c r="AD407" s="33"/>
      <c r="AE407" s="33"/>
      <c r="AT407" s="16" t="s">
        <v>135</v>
      </c>
      <c r="AU407" s="16" t="s">
        <v>83</v>
      </c>
    </row>
    <row r="408" spans="1:65" s="14" customFormat="1" ht="11.25">
      <c r="B408" s="218"/>
      <c r="C408" s="219"/>
      <c r="D408" s="191" t="s">
        <v>136</v>
      </c>
      <c r="E408" s="220" t="s">
        <v>1</v>
      </c>
      <c r="F408" s="221" t="s">
        <v>973</v>
      </c>
      <c r="G408" s="219"/>
      <c r="H408" s="220" t="s">
        <v>1</v>
      </c>
      <c r="I408" s="219"/>
      <c r="J408" s="219"/>
      <c r="K408" s="219"/>
      <c r="L408" s="223"/>
      <c r="M408" s="224"/>
      <c r="N408" s="225"/>
      <c r="O408" s="225"/>
      <c r="P408" s="225"/>
      <c r="Q408" s="225"/>
      <c r="R408" s="225"/>
      <c r="S408" s="225"/>
      <c r="T408" s="226"/>
      <c r="AT408" s="227" t="s">
        <v>136</v>
      </c>
      <c r="AU408" s="227" t="s">
        <v>83</v>
      </c>
      <c r="AV408" s="14" t="s">
        <v>83</v>
      </c>
      <c r="AW408" s="14" t="s">
        <v>31</v>
      </c>
      <c r="AX408" s="14" t="s">
        <v>75</v>
      </c>
      <c r="AY408" s="227" t="s">
        <v>126</v>
      </c>
    </row>
    <row r="409" spans="1:65" s="12" customFormat="1" ht="11.25">
      <c r="B409" s="196"/>
      <c r="C409" s="197"/>
      <c r="D409" s="191" t="s">
        <v>136</v>
      </c>
      <c r="E409" s="198" t="s">
        <v>1</v>
      </c>
      <c r="F409" s="199" t="s">
        <v>974</v>
      </c>
      <c r="G409" s="197"/>
      <c r="H409" s="200">
        <v>438</v>
      </c>
      <c r="I409" s="197"/>
      <c r="J409" s="197"/>
      <c r="K409" s="197"/>
      <c r="L409" s="202"/>
      <c r="M409" s="203"/>
      <c r="N409" s="204"/>
      <c r="O409" s="204"/>
      <c r="P409" s="204"/>
      <c r="Q409" s="204"/>
      <c r="R409" s="204"/>
      <c r="S409" s="204"/>
      <c r="T409" s="205"/>
      <c r="AT409" s="206" t="s">
        <v>136</v>
      </c>
      <c r="AU409" s="206" t="s">
        <v>83</v>
      </c>
      <c r="AV409" s="12" t="s">
        <v>85</v>
      </c>
      <c r="AW409" s="12" t="s">
        <v>31</v>
      </c>
      <c r="AX409" s="12" t="s">
        <v>75</v>
      </c>
      <c r="AY409" s="206" t="s">
        <v>126</v>
      </c>
    </row>
    <row r="410" spans="1:65" s="14" customFormat="1" ht="11.25">
      <c r="B410" s="218"/>
      <c r="C410" s="219"/>
      <c r="D410" s="191" t="s">
        <v>136</v>
      </c>
      <c r="E410" s="220" t="s">
        <v>1</v>
      </c>
      <c r="F410" s="221" t="s">
        <v>975</v>
      </c>
      <c r="G410" s="219"/>
      <c r="H410" s="220" t="s">
        <v>1</v>
      </c>
      <c r="I410" s="219"/>
      <c r="J410" s="219"/>
      <c r="K410" s="219"/>
      <c r="L410" s="223"/>
      <c r="M410" s="224"/>
      <c r="N410" s="225"/>
      <c r="O410" s="225"/>
      <c r="P410" s="225"/>
      <c r="Q410" s="225"/>
      <c r="R410" s="225"/>
      <c r="S410" s="225"/>
      <c r="T410" s="226"/>
      <c r="AT410" s="227" t="s">
        <v>136</v>
      </c>
      <c r="AU410" s="227" t="s">
        <v>83</v>
      </c>
      <c r="AV410" s="14" t="s">
        <v>83</v>
      </c>
      <c r="AW410" s="14" t="s">
        <v>31</v>
      </c>
      <c r="AX410" s="14" t="s">
        <v>75</v>
      </c>
      <c r="AY410" s="227" t="s">
        <v>126</v>
      </c>
    </row>
    <row r="411" spans="1:65" s="12" customFormat="1" ht="11.25">
      <c r="B411" s="196"/>
      <c r="C411" s="197"/>
      <c r="D411" s="191" t="s">
        <v>136</v>
      </c>
      <c r="E411" s="198" t="s">
        <v>1</v>
      </c>
      <c r="F411" s="199" t="s">
        <v>974</v>
      </c>
      <c r="G411" s="197"/>
      <c r="H411" s="200">
        <v>438</v>
      </c>
      <c r="I411" s="197"/>
      <c r="J411" s="197"/>
      <c r="K411" s="197"/>
      <c r="L411" s="202"/>
      <c r="M411" s="203"/>
      <c r="N411" s="204"/>
      <c r="O411" s="204"/>
      <c r="P411" s="204"/>
      <c r="Q411" s="204"/>
      <c r="R411" s="204"/>
      <c r="S411" s="204"/>
      <c r="T411" s="205"/>
      <c r="AT411" s="206" t="s">
        <v>136</v>
      </c>
      <c r="AU411" s="206" t="s">
        <v>83</v>
      </c>
      <c r="AV411" s="12" t="s">
        <v>85</v>
      </c>
      <c r="AW411" s="12" t="s">
        <v>31</v>
      </c>
      <c r="AX411" s="12" t="s">
        <v>75</v>
      </c>
      <c r="AY411" s="206" t="s">
        <v>126</v>
      </c>
    </row>
    <row r="412" spans="1:65" s="14" customFormat="1" ht="11.25">
      <c r="B412" s="218"/>
      <c r="C412" s="219"/>
      <c r="D412" s="191" t="s">
        <v>136</v>
      </c>
      <c r="E412" s="220" t="s">
        <v>1</v>
      </c>
      <c r="F412" s="221" t="s">
        <v>976</v>
      </c>
      <c r="G412" s="219"/>
      <c r="H412" s="220" t="s">
        <v>1</v>
      </c>
      <c r="I412" s="219"/>
      <c r="J412" s="219"/>
      <c r="K412" s="219"/>
      <c r="L412" s="223"/>
      <c r="M412" s="224"/>
      <c r="N412" s="225"/>
      <c r="O412" s="225"/>
      <c r="P412" s="225"/>
      <c r="Q412" s="225"/>
      <c r="R412" s="225"/>
      <c r="S412" s="225"/>
      <c r="T412" s="226"/>
      <c r="AT412" s="227" t="s">
        <v>136</v>
      </c>
      <c r="AU412" s="227" t="s">
        <v>83</v>
      </c>
      <c r="AV412" s="14" t="s">
        <v>83</v>
      </c>
      <c r="AW412" s="14" t="s">
        <v>31</v>
      </c>
      <c r="AX412" s="14" t="s">
        <v>75</v>
      </c>
      <c r="AY412" s="227" t="s">
        <v>126</v>
      </c>
    </row>
    <row r="413" spans="1:65" s="12" customFormat="1" ht="11.25">
      <c r="B413" s="196"/>
      <c r="C413" s="197"/>
      <c r="D413" s="191" t="s">
        <v>136</v>
      </c>
      <c r="E413" s="198" t="s">
        <v>1</v>
      </c>
      <c r="F413" s="199" t="s">
        <v>977</v>
      </c>
      <c r="G413" s="197"/>
      <c r="H413" s="200">
        <v>330</v>
      </c>
      <c r="I413" s="197"/>
      <c r="J413" s="197"/>
      <c r="K413" s="197"/>
      <c r="L413" s="202"/>
      <c r="M413" s="203"/>
      <c r="N413" s="204"/>
      <c r="O413" s="204"/>
      <c r="P413" s="204"/>
      <c r="Q413" s="204"/>
      <c r="R413" s="204"/>
      <c r="S413" s="204"/>
      <c r="T413" s="205"/>
      <c r="AT413" s="206" t="s">
        <v>136</v>
      </c>
      <c r="AU413" s="206" t="s">
        <v>83</v>
      </c>
      <c r="AV413" s="12" t="s">
        <v>85</v>
      </c>
      <c r="AW413" s="12" t="s">
        <v>31</v>
      </c>
      <c r="AX413" s="12" t="s">
        <v>75</v>
      </c>
      <c r="AY413" s="206" t="s">
        <v>126</v>
      </c>
    </row>
    <row r="414" spans="1:65" s="14" customFormat="1" ht="11.25">
      <c r="B414" s="218"/>
      <c r="C414" s="219"/>
      <c r="D414" s="191" t="s">
        <v>136</v>
      </c>
      <c r="E414" s="220" t="s">
        <v>1</v>
      </c>
      <c r="F414" s="221" t="s">
        <v>830</v>
      </c>
      <c r="G414" s="219"/>
      <c r="H414" s="220" t="s">
        <v>1</v>
      </c>
      <c r="I414" s="219"/>
      <c r="J414" s="219"/>
      <c r="K414" s="219"/>
      <c r="L414" s="223"/>
      <c r="M414" s="224"/>
      <c r="N414" s="225"/>
      <c r="O414" s="225"/>
      <c r="P414" s="225"/>
      <c r="Q414" s="225"/>
      <c r="R414" s="225"/>
      <c r="S414" s="225"/>
      <c r="T414" s="226"/>
      <c r="AT414" s="227" t="s">
        <v>136</v>
      </c>
      <c r="AU414" s="227" t="s">
        <v>83</v>
      </c>
      <c r="AV414" s="14" t="s">
        <v>83</v>
      </c>
      <c r="AW414" s="14" t="s">
        <v>31</v>
      </c>
      <c r="AX414" s="14" t="s">
        <v>75</v>
      </c>
      <c r="AY414" s="227" t="s">
        <v>126</v>
      </c>
    </row>
    <row r="415" spans="1:65" s="12" customFormat="1" ht="11.25">
      <c r="B415" s="196"/>
      <c r="C415" s="197"/>
      <c r="D415" s="191" t="s">
        <v>136</v>
      </c>
      <c r="E415" s="198" t="s">
        <v>1</v>
      </c>
      <c r="F415" s="199" t="s">
        <v>977</v>
      </c>
      <c r="G415" s="197"/>
      <c r="H415" s="200">
        <v>330</v>
      </c>
      <c r="I415" s="197"/>
      <c r="J415" s="197"/>
      <c r="K415" s="197"/>
      <c r="L415" s="202"/>
      <c r="M415" s="203"/>
      <c r="N415" s="204"/>
      <c r="O415" s="204"/>
      <c r="P415" s="204"/>
      <c r="Q415" s="204"/>
      <c r="R415" s="204"/>
      <c r="S415" s="204"/>
      <c r="T415" s="205"/>
      <c r="AT415" s="206" t="s">
        <v>136</v>
      </c>
      <c r="AU415" s="206" t="s">
        <v>83</v>
      </c>
      <c r="AV415" s="12" t="s">
        <v>85</v>
      </c>
      <c r="AW415" s="12" t="s">
        <v>31</v>
      </c>
      <c r="AX415" s="12" t="s">
        <v>75</v>
      </c>
      <c r="AY415" s="206" t="s">
        <v>126</v>
      </c>
    </row>
    <row r="416" spans="1:65" s="13" customFormat="1" ht="11.25">
      <c r="B416" s="207"/>
      <c r="C416" s="208"/>
      <c r="D416" s="191" t="s">
        <v>136</v>
      </c>
      <c r="E416" s="209" t="s">
        <v>1</v>
      </c>
      <c r="F416" s="210" t="s">
        <v>138</v>
      </c>
      <c r="G416" s="208"/>
      <c r="H416" s="211">
        <v>1536</v>
      </c>
      <c r="I416" s="208"/>
      <c r="J416" s="208"/>
      <c r="K416" s="208"/>
      <c r="L416" s="213"/>
      <c r="M416" s="214"/>
      <c r="N416" s="215"/>
      <c r="O416" s="215"/>
      <c r="P416" s="215"/>
      <c r="Q416" s="215"/>
      <c r="R416" s="215"/>
      <c r="S416" s="215"/>
      <c r="T416" s="216"/>
      <c r="AT416" s="217" t="s">
        <v>136</v>
      </c>
      <c r="AU416" s="217" t="s">
        <v>83</v>
      </c>
      <c r="AV416" s="13" t="s">
        <v>133</v>
      </c>
      <c r="AW416" s="13" t="s">
        <v>31</v>
      </c>
      <c r="AX416" s="13" t="s">
        <v>83</v>
      </c>
      <c r="AY416" s="217" t="s">
        <v>126</v>
      </c>
    </row>
    <row r="417" spans="1:65" s="14" customFormat="1" ht="11.25">
      <c r="B417" s="218"/>
      <c r="C417" s="219"/>
      <c r="D417" s="191" t="s">
        <v>136</v>
      </c>
      <c r="E417" s="220" t="s">
        <v>1</v>
      </c>
      <c r="F417" s="221" t="s">
        <v>139</v>
      </c>
      <c r="G417" s="219"/>
      <c r="H417" s="220" t="s">
        <v>1</v>
      </c>
      <c r="I417" s="219"/>
      <c r="J417" s="219"/>
      <c r="K417" s="219"/>
      <c r="L417" s="223"/>
      <c r="M417" s="224"/>
      <c r="N417" s="225"/>
      <c r="O417" s="225"/>
      <c r="P417" s="225"/>
      <c r="Q417" s="225"/>
      <c r="R417" s="225"/>
      <c r="S417" s="225"/>
      <c r="T417" s="226"/>
      <c r="AT417" s="227" t="s">
        <v>136</v>
      </c>
      <c r="AU417" s="227" t="s">
        <v>83</v>
      </c>
      <c r="AV417" s="14" t="s">
        <v>83</v>
      </c>
      <c r="AW417" s="14" t="s">
        <v>31</v>
      </c>
      <c r="AX417" s="14" t="s">
        <v>75</v>
      </c>
      <c r="AY417" s="227" t="s">
        <v>126</v>
      </c>
    </row>
    <row r="418" spans="1:65" s="2" customFormat="1" ht="16.5" customHeight="1">
      <c r="A418" s="33"/>
      <c r="B418" s="34"/>
      <c r="C418" s="177" t="s">
        <v>300</v>
      </c>
      <c r="D418" s="177" t="s">
        <v>127</v>
      </c>
      <c r="E418" s="178" t="s">
        <v>978</v>
      </c>
      <c r="F418" s="179" t="s">
        <v>979</v>
      </c>
      <c r="G418" s="180" t="s">
        <v>142</v>
      </c>
      <c r="H418" s="181">
        <v>1240</v>
      </c>
      <c r="I418" s="291"/>
      <c r="J418" s="183">
        <f>ROUND(I418*H418,2)</f>
        <v>0</v>
      </c>
      <c r="K418" s="179" t="s">
        <v>131</v>
      </c>
      <c r="L418" s="184"/>
      <c r="M418" s="185" t="s">
        <v>1</v>
      </c>
      <c r="N418" s="186" t="s">
        <v>40</v>
      </c>
      <c r="O418" s="70"/>
      <c r="P418" s="187">
        <f>O418*H418</f>
        <v>0</v>
      </c>
      <c r="Q418" s="187">
        <v>5.6999999999999998E-4</v>
      </c>
      <c r="R418" s="187">
        <f>Q418*H418</f>
        <v>0.70679999999999998</v>
      </c>
      <c r="S418" s="187">
        <v>0</v>
      </c>
      <c r="T418" s="188">
        <f>S418*H418</f>
        <v>0</v>
      </c>
      <c r="U418" s="33"/>
      <c r="V418" s="33"/>
      <c r="W418" s="33"/>
      <c r="X418" s="33"/>
      <c r="Y418" s="33"/>
      <c r="Z418" s="33"/>
      <c r="AA418" s="33"/>
      <c r="AB418" s="33"/>
      <c r="AC418" s="33"/>
      <c r="AD418" s="33"/>
      <c r="AE418" s="33"/>
      <c r="AR418" s="189" t="s">
        <v>132</v>
      </c>
      <c r="AT418" s="189" t="s">
        <v>127</v>
      </c>
      <c r="AU418" s="189" t="s">
        <v>83</v>
      </c>
      <c r="AY418" s="16" t="s">
        <v>126</v>
      </c>
      <c r="BE418" s="190">
        <f>IF(N418="základní",J418,0)</f>
        <v>0</v>
      </c>
      <c r="BF418" s="190">
        <f>IF(N418="snížená",J418,0)</f>
        <v>0</v>
      </c>
      <c r="BG418" s="190">
        <f>IF(N418="zákl. přenesená",J418,0)</f>
        <v>0</v>
      </c>
      <c r="BH418" s="190">
        <f>IF(N418="sníž. přenesená",J418,0)</f>
        <v>0</v>
      </c>
      <c r="BI418" s="190">
        <f>IF(N418="nulová",J418,0)</f>
        <v>0</v>
      </c>
      <c r="BJ418" s="16" t="s">
        <v>83</v>
      </c>
      <c r="BK418" s="190">
        <f>ROUND(I418*H418,2)</f>
        <v>0</v>
      </c>
      <c r="BL418" s="16" t="s">
        <v>133</v>
      </c>
      <c r="BM418" s="189" t="s">
        <v>980</v>
      </c>
    </row>
    <row r="419" spans="1:65" s="2" customFormat="1" ht="11.25">
      <c r="A419" s="33"/>
      <c r="B419" s="34"/>
      <c r="C419" s="35"/>
      <c r="D419" s="191" t="s">
        <v>135</v>
      </c>
      <c r="E419" s="35"/>
      <c r="F419" s="192" t="s">
        <v>979</v>
      </c>
      <c r="G419" s="35"/>
      <c r="H419" s="35"/>
      <c r="I419" s="35"/>
      <c r="J419" s="35"/>
      <c r="K419" s="35"/>
      <c r="L419" s="38"/>
      <c r="M419" s="194"/>
      <c r="N419" s="195"/>
      <c r="O419" s="70"/>
      <c r="P419" s="70"/>
      <c r="Q419" s="70"/>
      <c r="R419" s="70"/>
      <c r="S419" s="70"/>
      <c r="T419" s="71"/>
      <c r="U419" s="33"/>
      <c r="V419" s="33"/>
      <c r="W419" s="33"/>
      <c r="X419" s="33"/>
      <c r="Y419" s="33"/>
      <c r="Z419" s="33"/>
      <c r="AA419" s="33"/>
      <c r="AB419" s="33"/>
      <c r="AC419" s="33"/>
      <c r="AD419" s="33"/>
      <c r="AE419" s="33"/>
      <c r="AT419" s="16" t="s">
        <v>135</v>
      </c>
      <c r="AU419" s="16" t="s">
        <v>83</v>
      </c>
    </row>
    <row r="420" spans="1:65" s="14" customFormat="1" ht="11.25">
      <c r="B420" s="218"/>
      <c r="C420" s="219"/>
      <c r="D420" s="191" t="s">
        <v>136</v>
      </c>
      <c r="E420" s="220" t="s">
        <v>1</v>
      </c>
      <c r="F420" s="221" t="s">
        <v>981</v>
      </c>
      <c r="G420" s="219"/>
      <c r="H420" s="220" t="s">
        <v>1</v>
      </c>
      <c r="I420" s="219"/>
      <c r="J420" s="219"/>
      <c r="K420" s="219"/>
      <c r="L420" s="223"/>
      <c r="M420" s="224"/>
      <c r="N420" s="225"/>
      <c r="O420" s="225"/>
      <c r="P420" s="225"/>
      <c r="Q420" s="225"/>
      <c r="R420" s="225"/>
      <c r="S420" s="225"/>
      <c r="T420" s="226"/>
      <c r="AT420" s="227" t="s">
        <v>136</v>
      </c>
      <c r="AU420" s="227" t="s">
        <v>83</v>
      </c>
      <c r="AV420" s="14" t="s">
        <v>83</v>
      </c>
      <c r="AW420" s="14" t="s">
        <v>31</v>
      </c>
      <c r="AX420" s="14" t="s">
        <v>75</v>
      </c>
      <c r="AY420" s="227" t="s">
        <v>126</v>
      </c>
    </row>
    <row r="421" spans="1:65" s="12" customFormat="1" ht="11.25">
      <c r="B421" s="196"/>
      <c r="C421" s="197"/>
      <c r="D421" s="191" t="s">
        <v>136</v>
      </c>
      <c r="E421" s="198" t="s">
        <v>1</v>
      </c>
      <c r="F421" s="199" t="s">
        <v>982</v>
      </c>
      <c r="G421" s="197"/>
      <c r="H421" s="200">
        <v>384</v>
      </c>
      <c r="I421" s="197"/>
      <c r="J421" s="197"/>
      <c r="K421" s="197"/>
      <c r="L421" s="202"/>
      <c r="M421" s="203"/>
      <c r="N421" s="204"/>
      <c r="O421" s="204"/>
      <c r="P421" s="204"/>
      <c r="Q421" s="204"/>
      <c r="R421" s="204"/>
      <c r="S421" s="204"/>
      <c r="T421" s="205"/>
      <c r="AT421" s="206" t="s">
        <v>136</v>
      </c>
      <c r="AU421" s="206" t="s">
        <v>83</v>
      </c>
      <c r="AV421" s="12" t="s">
        <v>85</v>
      </c>
      <c r="AW421" s="12" t="s">
        <v>31</v>
      </c>
      <c r="AX421" s="12" t="s">
        <v>75</v>
      </c>
      <c r="AY421" s="206" t="s">
        <v>126</v>
      </c>
    </row>
    <row r="422" spans="1:65" s="14" customFormat="1" ht="11.25">
      <c r="B422" s="218"/>
      <c r="C422" s="219"/>
      <c r="D422" s="191" t="s">
        <v>136</v>
      </c>
      <c r="E422" s="220" t="s">
        <v>1</v>
      </c>
      <c r="F422" s="221" t="s">
        <v>983</v>
      </c>
      <c r="G422" s="219"/>
      <c r="H422" s="220" t="s">
        <v>1</v>
      </c>
      <c r="I422" s="219"/>
      <c r="J422" s="219"/>
      <c r="K422" s="219"/>
      <c r="L422" s="223"/>
      <c r="M422" s="224"/>
      <c r="N422" s="225"/>
      <c r="O422" s="225"/>
      <c r="P422" s="225"/>
      <c r="Q422" s="225"/>
      <c r="R422" s="225"/>
      <c r="S422" s="225"/>
      <c r="T422" s="226"/>
      <c r="AT422" s="227" t="s">
        <v>136</v>
      </c>
      <c r="AU422" s="227" t="s">
        <v>83</v>
      </c>
      <c r="AV422" s="14" t="s">
        <v>83</v>
      </c>
      <c r="AW422" s="14" t="s">
        <v>31</v>
      </c>
      <c r="AX422" s="14" t="s">
        <v>75</v>
      </c>
      <c r="AY422" s="227" t="s">
        <v>126</v>
      </c>
    </row>
    <row r="423" spans="1:65" s="12" customFormat="1" ht="11.25">
      <c r="B423" s="196"/>
      <c r="C423" s="197"/>
      <c r="D423" s="191" t="s">
        <v>136</v>
      </c>
      <c r="E423" s="198" t="s">
        <v>1</v>
      </c>
      <c r="F423" s="199" t="s">
        <v>984</v>
      </c>
      <c r="G423" s="197"/>
      <c r="H423" s="200">
        <v>328</v>
      </c>
      <c r="I423" s="197"/>
      <c r="J423" s="197"/>
      <c r="K423" s="197"/>
      <c r="L423" s="202"/>
      <c r="M423" s="203"/>
      <c r="N423" s="204"/>
      <c r="O423" s="204"/>
      <c r="P423" s="204"/>
      <c r="Q423" s="204"/>
      <c r="R423" s="204"/>
      <c r="S423" s="204"/>
      <c r="T423" s="205"/>
      <c r="AT423" s="206" t="s">
        <v>136</v>
      </c>
      <c r="AU423" s="206" t="s">
        <v>83</v>
      </c>
      <c r="AV423" s="12" t="s">
        <v>85</v>
      </c>
      <c r="AW423" s="12" t="s">
        <v>31</v>
      </c>
      <c r="AX423" s="12" t="s">
        <v>75</v>
      </c>
      <c r="AY423" s="206" t="s">
        <v>126</v>
      </c>
    </row>
    <row r="424" spans="1:65" s="14" customFormat="1" ht="11.25">
      <c r="B424" s="218"/>
      <c r="C424" s="219"/>
      <c r="D424" s="191" t="s">
        <v>136</v>
      </c>
      <c r="E424" s="220" t="s">
        <v>1</v>
      </c>
      <c r="F424" s="221" t="s">
        <v>985</v>
      </c>
      <c r="G424" s="219"/>
      <c r="H424" s="220" t="s">
        <v>1</v>
      </c>
      <c r="I424" s="219"/>
      <c r="J424" s="219"/>
      <c r="K424" s="219"/>
      <c r="L424" s="223"/>
      <c r="M424" s="224"/>
      <c r="N424" s="225"/>
      <c r="O424" s="225"/>
      <c r="P424" s="225"/>
      <c r="Q424" s="225"/>
      <c r="R424" s="225"/>
      <c r="S424" s="225"/>
      <c r="T424" s="226"/>
      <c r="AT424" s="227" t="s">
        <v>136</v>
      </c>
      <c r="AU424" s="227" t="s">
        <v>83</v>
      </c>
      <c r="AV424" s="14" t="s">
        <v>83</v>
      </c>
      <c r="AW424" s="14" t="s">
        <v>31</v>
      </c>
      <c r="AX424" s="14" t="s">
        <v>75</v>
      </c>
      <c r="AY424" s="227" t="s">
        <v>126</v>
      </c>
    </row>
    <row r="425" spans="1:65" s="12" customFormat="1" ht="11.25">
      <c r="B425" s="196"/>
      <c r="C425" s="197"/>
      <c r="D425" s="191" t="s">
        <v>136</v>
      </c>
      <c r="E425" s="198" t="s">
        <v>1</v>
      </c>
      <c r="F425" s="199" t="s">
        <v>986</v>
      </c>
      <c r="G425" s="197"/>
      <c r="H425" s="200">
        <v>272</v>
      </c>
      <c r="I425" s="197"/>
      <c r="J425" s="197"/>
      <c r="K425" s="197"/>
      <c r="L425" s="202"/>
      <c r="M425" s="203"/>
      <c r="N425" s="204"/>
      <c r="O425" s="204"/>
      <c r="P425" s="204"/>
      <c r="Q425" s="204"/>
      <c r="R425" s="204"/>
      <c r="S425" s="204"/>
      <c r="T425" s="205"/>
      <c r="AT425" s="206" t="s">
        <v>136</v>
      </c>
      <c r="AU425" s="206" t="s">
        <v>83</v>
      </c>
      <c r="AV425" s="12" t="s">
        <v>85</v>
      </c>
      <c r="AW425" s="12" t="s">
        <v>31</v>
      </c>
      <c r="AX425" s="12" t="s">
        <v>75</v>
      </c>
      <c r="AY425" s="206" t="s">
        <v>126</v>
      </c>
    </row>
    <row r="426" spans="1:65" s="14" customFormat="1" ht="11.25">
      <c r="B426" s="218"/>
      <c r="C426" s="219"/>
      <c r="D426" s="191" t="s">
        <v>136</v>
      </c>
      <c r="E426" s="220" t="s">
        <v>1</v>
      </c>
      <c r="F426" s="221" t="s">
        <v>830</v>
      </c>
      <c r="G426" s="219"/>
      <c r="H426" s="220" t="s">
        <v>1</v>
      </c>
      <c r="I426" s="219"/>
      <c r="J426" s="219"/>
      <c r="K426" s="219"/>
      <c r="L426" s="223"/>
      <c r="M426" s="224"/>
      <c r="N426" s="225"/>
      <c r="O426" s="225"/>
      <c r="P426" s="225"/>
      <c r="Q426" s="225"/>
      <c r="R426" s="225"/>
      <c r="S426" s="225"/>
      <c r="T426" s="226"/>
      <c r="AT426" s="227" t="s">
        <v>136</v>
      </c>
      <c r="AU426" s="227" t="s">
        <v>83</v>
      </c>
      <c r="AV426" s="14" t="s">
        <v>83</v>
      </c>
      <c r="AW426" s="14" t="s">
        <v>31</v>
      </c>
      <c r="AX426" s="14" t="s">
        <v>75</v>
      </c>
      <c r="AY426" s="227" t="s">
        <v>126</v>
      </c>
    </row>
    <row r="427" spans="1:65" s="12" customFormat="1" ht="11.25">
      <c r="B427" s="196"/>
      <c r="C427" s="197"/>
      <c r="D427" s="191" t="s">
        <v>136</v>
      </c>
      <c r="E427" s="198" t="s">
        <v>1</v>
      </c>
      <c r="F427" s="199" t="s">
        <v>987</v>
      </c>
      <c r="G427" s="197"/>
      <c r="H427" s="200">
        <v>240</v>
      </c>
      <c r="I427" s="197"/>
      <c r="J427" s="197"/>
      <c r="K427" s="197"/>
      <c r="L427" s="202"/>
      <c r="M427" s="203"/>
      <c r="N427" s="204"/>
      <c r="O427" s="204"/>
      <c r="P427" s="204"/>
      <c r="Q427" s="204"/>
      <c r="R427" s="204"/>
      <c r="S427" s="204"/>
      <c r="T427" s="205"/>
      <c r="AT427" s="206" t="s">
        <v>136</v>
      </c>
      <c r="AU427" s="206" t="s">
        <v>83</v>
      </c>
      <c r="AV427" s="12" t="s">
        <v>85</v>
      </c>
      <c r="AW427" s="12" t="s">
        <v>31</v>
      </c>
      <c r="AX427" s="12" t="s">
        <v>75</v>
      </c>
      <c r="AY427" s="206" t="s">
        <v>126</v>
      </c>
    </row>
    <row r="428" spans="1:65" s="14" customFormat="1" ht="11.25">
      <c r="B428" s="218"/>
      <c r="C428" s="219"/>
      <c r="D428" s="191" t="s">
        <v>136</v>
      </c>
      <c r="E428" s="220" t="s">
        <v>1</v>
      </c>
      <c r="F428" s="221" t="s">
        <v>988</v>
      </c>
      <c r="G428" s="219"/>
      <c r="H428" s="220" t="s">
        <v>1</v>
      </c>
      <c r="I428" s="219"/>
      <c r="J428" s="219"/>
      <c r="K428" s="219"/>
      <c r="L428" s="223"/>
      <c r="M428" s="224"/>
      <c r="N428" s="225"/>
      <c r="O428" s="225"/>
      <c r="P428" s="225"/>
      <c r="Q428" s="225"/>
      <c r="R428" s="225"/>
      <c r="S428" s="225"/>
      <c r="T428" s="226"/>
      <c r="AT428" s="227" t="s">
        <v>136</v>
      </c>
      <c r="AU428" s="227" t="s">
        <v>83</v>
      </c>
      <c r="AV428" s="14" t="s">
        <v>83</v>
      </c>
      <c r="AW428" s="14" t="s">
        <v>31</v>
      </c>
      <c r="AX428" s="14" t="s">
        <v>75</v>
      </c>
      <c r="AY428" s="227" t="s">
        <v>126</v>
      </c>
    </row>
    <row r="429" spans="1:65" s="12" customFormat="1" ht="11.25">
      <c r="B429" s="196"/>
      <c r="C429" s="197"/>
      <c r="D429" s="191" t="s">
        <v>136</v>
      </c>
      <c r="E429" s="198" t="s">
        <v>1</v>
      </c>
      <c r="F429" s="199" t="s">
        <v>989</v>
      </c>
      <c r="G429" s="197"/>
      <c r="H429" s="200">
        <v>16</v>
      </c>
      <c r="I429" s="197"/>
      <c r="J429" s="197"/>
      <c r="K429" s="197"/>
      <c r="L429" s="202"/>
      <c r="M429" s="203"/>
      <c r="N429" s="204"/>
      <c r="O429" s="204"/>
      <c r="P429" s="204"/>
      <c r="Q429" s="204"/>
      <c r="R429" s="204"/>
      <c r="S429" s="204"/>
      <c r="T429" s="205"/>
      <c r="AT429" s="206" t="s">
        <v>136</v>
      </c>
      <c r="AU429" s="206" t="s">
        <v>83</v>
      </c>
      <c r="AV429" s="12" t="s">
        <v>85</v>
      </c>
      <c r="AW429" s="12" t="s">
        <v>31</v>
      </c>
      <c r="AX429" s="12" t="s">
        <v>75</v>
      </c>
      <c r="AY429" s="206" t="s">
        <v>126</v>
      </c>
    </row>
    <row r="430" spans="1:65" s="13" customFormat="1" ht="11.25">
      <c r="B430" s="207"/>
      <c r="C430" s="208"/>
      <c r="D430" s="191" t="s">
        <v>136</v>
      </c>
      <c r="E430" s="209" t="s">
        <v>1</v>
      </c>
      <c r="F430" s="210" t="s">
        <v>138</v>
      </c>
      <c r="G430" s="208"/>
      <c r="H430" s="211">
        <v>1240</v>
      </c>
      <c r="I430" s="208"/>
      <c r="J430" s="208"/>
      <c r="K430" s="208"/>
      <c r="L430" s="213"/>
      <c r="M430" s="214"/>
      <c r="N430" s="215"/>
      <c r="O430" s="215"/>
      <c r="P430" s="215"/>
      <c r="Q430" s="215"/>
      <c r="R430" s="215"/>
      <c r="S430" s="215"/>
      <c r="T430" s="216"/>
      <c r="AT430" s="217" t="s">
        <v>136</v>
      </c>
      <c r="AU430" s="217" t="s">
        <v>83</v>
      </c>
      <c r="AV430" s="13" t="s">
        <v>133</v>
      </c>
      <c r="AW430" s="13" t="s">
        <v>31</v>
      </c>
      <c r="AX430" s="13" t="s">
        <v>83</v>
      </c>
      <c r="AY430" s="217" t="s">
        <v>126</v>
      </c>
    </row>
    <row r="431" spans="1:65" s="14" customFormat="1" ht="11.25">
      <c r="B431" s="218"/>
      <c r="C431" s="219"/>
      <c r="D431" s="191" t="s">
        <v>136</v>
      </c>
      <c r="E431" s="220" t="s">
        <v>1</v>
      </c>
      <c r="F431" s="221" t="s">
        <v>139</v>
      </c>
      <c r="G431" s="219"/>
      <c r="H431" s="220" t="s">
        <v>1</v>
      </c>
      <c r="I431" s="219"/>
      <c r="J431" s="219"/>
      <c r="K431" s="219"/>
      <c r="L431" s="223"/>
      <c r="M431" s="224"/>
      <c r="N431" s="225"/>
      <c r="O431" s="225"/>
      <c r="P431" s="225"/>
      <c r="Q431" s="225"/>
      <c r="R431" s="225"/>
      <c r="S431" s="225"/>
      <c r="T431" s="226"/>
      <c r="AT431" s="227" t="s">
        <v>136</v>
      </c>
      <c r="AU431" s="227" t="s">
        <v>83</v>
      </c>
      <c r="AV431" s="14" t="s">
        <v>83</v>
      </c>
      <c r="AW431" s="14" t="s">
        <v>31</v>
      </c>
      <c r="AX431" s="14" t="s">
        <v>75</v>
      </c>
      <c r="AY431" s="227" t="s">
        <v>126</v>
      </c>
    </row>
    <row r="432" spans="1:65" s="2" customFormat="1" ht="21.75" customHeight="1">
      <c r="A432" s="33"/>
      <c r="B432" s="34"/>
      <c r="C432" s="177" t="s">
        <v>305</v>
      </c>
      <c r="D432" s="177" t="s">
        <v>127</v>
      </c>
      <c r="E432" s="178" t="s">
        <v>990</v>
      </c>
      <c r="F432" s="179" t="s">
        <v>991</v>
      </c>
      <c r="G432" s="180" t="s">
        <v>142</v>
      </c>
      <c r="H432" s="181">
        <v>518</v>
      </c>
      <c r="I432" s="291"/>
      <c r="J432" s="183">
        <f>ROUND(I432*H432,2)</f>
        <v>0</v>
      </c>
      <c r="K432" s="179" t="s">
        <v>131</v>
      </c>
      <c r="L432" s="184"/>
      <c r="M432" s="185" t="s">
        <v>1</v>
      </c>
      <c r="N432" s="186" t="s">
        <v>40</v>
      </c>
      <c r="O432" s="70"/>
      <c r="P432" s="187">
        <f>O432*H432</f>
        <v>0</v>
      </c>
      <c r="Q432" s="187">
        <v>1.8000000000000001E-4</v>
      </c>
      <c r="R432" s="187">
        <f>Q432*H432</f>
        <v>9.3240000000000003E-2</v>
      </c>
      <c r="S432" s="187">
        <v>0</v>
      </c>
      <c r="T432" s="188">
        <f>S432*H432</f>
        <v>0</v>
      </c>
      <c r="U432" s="33"/>
      <c r="V432" s="33"/>
      <c r="W432" s="33"/>
      <c r="X432" s="33"/>
      <c r="Y432" s="33"/>
      <c r="Z432" s="33"/>
      <c r="AA432" s="33"/>
      <c r="AB432" s="33"/>
      <c r="AC432" s="33"/>
      <c r="AD432" s="33"/>
      <c r="AE432" s="33"/>
      <c r="AR432" s="189" t="s">
        <v>132</v>
      </c>
      <c r="AT432" s="189" t="s">
        <v>127</v>
      </c>
      <c r="AU432" s="189" t="s">
        <v>83</v>
      </c>
      <c r="AY432" s="16" t="s">
        <v>126</v>
      </c>
      <c r="BE432" s="190">
        <f>IF(N432="základní",J432,0)</f>
        <v>0</v>
      </c>
      <c r="BF432" s="190">
        <f>IF(N432="snížená",J432,0)</f>
        <v>0</v>
      </c>
      <c r="BG432" s="190">
        <f>IF(N432="zákl. přenesená",J432,0)</f>
        <v>0</v>
      </c>
      <c r="BH432" s="190">
        <f>IF(N432="sníž. přenesená",J432,0)</f>
        <v>0</v>
      </c>
      <c r="BI432" s="190">
        <f>IF(N432="nulová",J432,0)</f>
        <v>0</v>
      </c>
      <c r="BJ432" s="16" t="s">
        <v>83</v>
      </c>
      <c r="BK432" s="190">
        <f>ROUND(I432*H432,2)</f>
        <v>0</v>
      </c>
      <c r="BL432" s="16" t="s">
        <v>133</v>
      </c>
      <c r="BM432" s="189" t="s">
        <v>992</v>
      </c>
    </row>
    <row r="433" spans="1:51" s="2" customFormat="1" ht="11.25">
      <c r="A433" s="33"/>
      <c r="B433" s="34"/>
      <c r="C433" s="35"/>
      <c r="D433" s="191" t="s">
        <v>135</v>
      </c>
      <c r="E433" s="35"/>
      <c r="F433" s="192" t="s">
        <v>991</v>
      </c>
      <c r="G433" s="35"/>
      <c r="H433" s="35"/>
      <c r="I433" s="35"/>
      <c r="J433" s="35"/>
      <c r="K433" s="35"/>
      <c r="L433" s="38"/>
      <c r="M433" s="194"/>
      <c r="N433" s="195"/>
      <c r="O433" s="70"/>
      <c r="P433" s="70"/>
      <c r="Q433" s="70"/>
      <c r="R433" s="70"/>
      <c r="S433" s="70"/>
      <c r="T433" s="71"/>
      <c r="U433" s="33"/>
      <c r="V433" s="33"/>
      <c r="W433" s="33"/>
      <c r="X433" s="33"/>
      <c r="Y433" s="33"/>
      <c r="Z433" s="33"/>
      <c r="AA433" s="33"/>
      <c r="AB433" s="33"/>
      <c r="AC433" s="33"/>
      <c r="AD433" s="33"/>
      <c r="AE433" s="33"/>
      <c r="AT433" s="16" t="s">
        <v>135</v>
      </c>
      <c r="AU433" s="16" t="s">
        <v>83</v>
      </c>
    </row>
    <row r="434" spans="1:51" s="14" customFormat="1" ht="11.25">
      <c r="B434" s="218"/>
      <c r="C434" s="219"/>
      <c r="D434" s="191" t="s">
        <v>136</v>
      </c>
      <c r="E434" s="220" t="s">
        <v>1</v>
      </c>
      <c r="F434" s="221" t="s">
        <v>981</v>
      </c>
      <c r="G434" s="219"/>
      <c r="H434" s="220" t="s">
        <v>1</v>
      </c>
      <c r="I434" s="219"/>
      <c r="J434" s="219"/>
      <c r="K434" s="219"/>
      <c r="L434" s="223"/>
      <c r="M434" s="224"/>
      <c r="N434" s="225"/>
      <c r="O434" s="225"/>
      <c r="P434" s="225"/>
      <c r="Q434" s="225"/>
      <c r="R434" s="225"/>
      <c r="S434" s="225"/>
      <c r="T434" s="226"/>
      <c r="AT434" s="227" t="s">
        <v>136</v>
      </c>
      <c r="AU434" s="227" t="s">
        <v>83</v>
      </c>
      <c r="AV434" s="14" t="s">
        <v>83</v>
      </c>
      <c r="AW434" s="14" t="s">
        <v>31</v>
      </c>
      <c r="AX434" s="14" t="s">
        <v>75</v>
      </c>
      <c r="AY434" s="227" t="s">
        <v>126</v>
      </c>
    </row>
    <row r="435" spans="1:51" s="12" customFormat="1" ht="11.25">
      <c r="B435" s="196"/>
      <c r="C435" s="197"/>
      <c r="D435" s="191" t="s">
        <v>136</v>
      </c>
      <c r="E435" s="198" t="s">
        <v>1</v>
      </c>
      <c r="F435" s="199" t="s">
        <v>993</v>
      </c>
      <c r="G435" s="197"/>
      <c r="H435" s="200">
        <v>130</v>
      </c>
      <c r="I435" s="197"/>
      <c r="J435" s="197"/>
      <c r="K435" s="197"/>
      <c r="L435" s="202"/>
      <c r="M435" s="203"/>
      <c r="N435" s="204"/>
      <c r="O435" s="204"/>
      <c r="P435" s="204"/>
      <c r="Q435" s="204"/>
      <c r="R435" s="204"/>
      <c r="S435" s="204"/>
      <c r="T435" s="205"/>
      <c r="AT435" s="206" t="s">
        <v>136</v>
      </c>
      <c r="AU435" s="206" t="s">
        <v>83</v>
      </c>
      <c r="AV435" s="12" t="s">
        <v>85</v>
      </c>
      <c r="AW435" s="12" t="s">
        <v>31</v>
      </c>
      <c r="AX435" s="12" t="s">
        <v>75</v>
      </c>
      <c r="AY435" s="206" t="s">
        <v>126</v>
      </c>
    </row>
    <row r="436" spans="1:51" s="14" customFormat="1" ht="11.25">
      <c r="B436" s="218"/>
      <c r="C436" s="219"/>
      <c r="D436" s="191" t="s">
        <v>136</v>
      </c>
      <c r="E436" s="220" t="s">
        <v>1</v>
      </c>
      <c r="F436" s="221" t="s">
        <v>983</v>
      </c>
      <c r="G436" s="219"/>
      <c r="H436" s="220" t="s">
        <v>1</v>
      </c>
      <c r="I436" s="219"/>
      <c r="J436" s="219"/>
      <c r="K436" s="219"/>
      <c r="L436" s="223"/>
      <c r="M436" s="224"/>
      <c r="N436" s="225"/>
      <c r="O436" s="225"/>
      <c r="P436" s="225"/>
      <c r="Q436" s="225"/>
      <c r="R436" s="225"/>
      <c r="S436" s="225"/>
      <c r="T436" s="226"/>
      <c r="AT436" s="227" t="s">
        <v>136</v>
      </c>
      <c r="AU436" s="227" t="s">
        <v>83</v>
      </c>
      <c r="AV436" s="14" t="s">
        <v>83</v>
      </c>
      <c r="AW436" s="14" t="s">
        <v>31</v>
      </c>
      <c r="AX436" s="14" t="s">
        <v>75</v>
      </c>
      <c r="AY436" s="227" t="s">
        <v>126</v>
      </c>
    </row>
    <row r="437" spans="1:51" s="12" customFormat="1" ht="11.25">
      <c r="B437" s="196"/>
      <c r="C437" s="197"/>
      <c r="D437" s="191" t="s">
        <v>136</v>
      </c>
      <c r="E437" s="198" t="s">
        <v>1</v>
      </c>
      <c r="F437" s="199" t="s">
        <v>994</v>
      </c>
      <c r="G437" s="197"/>
      <c r="H437" s="200">
        <v>116</v>
      </c>
      <c r="I437" s="197"/>
      <c r="J437" s="197"/>
      <c r="K437" s="197"/>
      <c r="L437" s="202"/>
      <c r="M437" s="203"/>
      <c r="N437" s="204"/>
      <c r="O437" s="204"/>
      <c r="P437" s="204"/>
      <c r="Q437" s="204"/>
      <c r="R437" s="204"/>
      <c r="S437" s="204"/>
      <c r="T437" s="205"/>
      <c r="AT437" s="206" t="s">
        <v>136</v>
      </c>
      <c r="AU437" s="206" t="s">
        <v>83</v>
      </c>
      <c r="AV437" s="12" t="s">
        <v>85</v>
      </c>
      <c r="AW437" s="12" t="s">
        <v>31</v>
      </c>
      <c r="AX437" s="12" t="s">
        <v>75</v>
      </c>
      <c r="AY437" s="206" t="s">
        <v>126</v>
      </c>
    </row>
    <row r="438" spans="1:51" s="14" customFormat="1" ht="11.25">
      <c r="B438" s="218"/>
      <c r="C438" s="219"/>
      <c r="D438" s="191" t="s">
        <v>136</v>
      </c>
      <c r="E438" s="220" t="s">
        <v>1</v>
      </c>
      <c r="F438" s="221" t="s">
        <v>985</v>
      </c>
      <c r="G438" s="219"/>
      <c r="H438" s="220" t="s">
        <v>1</v>
      </c>
      <c r="I438" s="219"/>
      <c r="J438" s="219"/>
      <c r="K438" s="219"/>
      <c r="L438" s="223"/>
      <c r="M438" s="224"/>
      <c r="N438" s="225"/>
      <c r="O438" s="225"/>
      <c r="P438" s="225"/>
      <c r="Q438" s="225"/>
      <c r="R438" s="225"/>
      <c r="S438" s="225"/>
      <c r="T438" s="226"/>
      <c r="AT438" s="227" t="s">
        <v>136</v>
      </c>
      <c r="AU438" s="227" t="s">
        <v>83</v>
      </c>
      <c r="AV438" s="14" t="s">
        <v>83</v>
      </c>
      <c r="AW438" s="14" t="s">
        <v>31</v>
      </c>
      <c r="AX438" s="14" t="s">
        <v>75</v>
      </c>
      <c r="AY438" s="227" t="s">
        <v>126</v>
      </c>
    </row>
    <row r="439" spans="1:51" s="12" customFormat="1" ht="11.25">
      <c r="B439" s="196"/>
      <c r="C439" s="197"/>
      <c r="D439" s="191" t="s">
        <v>136</v>
      </c>
      <c r="E439" s="198" t="s">
        <v>1</v>
      </c>
      <c r="F439" s="199" t="s">
        <v>995</v>
      </c>
      <c r="G439" s="197"/>
      <c r="H439" s="200">
        <v>90</v>
      </c>
      <c r="I439" s="197"/>
      <c r="J439" s="197"/>
      <c r="K439" s="197"/>
      <c r="L439" s="202"/>
      <c r="M439" s="203"/>
      <c r="N439" s="204"/>
      <c r="O439" s="204"/>
      <c r="P439" s="204"/>
      <c r="Q439" s="204"/>
      <c r="R439" s="204"/>
      <c r="S439" s="204"/>
      <c r="T439" s="205"/>
      <c r="AT439" s="206" t="s">
        <v>136</v>
      </c>
      <c r="AU439" s="206" t="s">
        <v>83</v>
      </c>
      <c r="AV439" s="12" t="s">
        <v>85</v>
      </c>
      <c r="AW439" s="12" t="s">
        <v>31</v>
      </c>
      <c r="AX439" s="12" t="s">
        <v>75</v>
      </c>
      <c r="AY439" s="206" t="s">
        <v>126</v>
      </c>
    </row>
    <row r="440" spans="1:51" s="14" customFormat="1" ht="11.25">
      <c r="B440" s="218"/>
      <c r="C440" s="219"/>
      <c r="D440" s="191" t="s">
        <v>136</v>
      </c>
      <c r="E440" s="220" t="s">
        <v>1</v>
      </c>
      <c r="F440" s="221" t="s">
        <v>830</v>
      </c>
      <c r="G440" s="219"/>
      <c r="H440" s="220" t="s">
        <v>1</v>
      </c>
      <c r="I440" s="219"/>
      <c r="J440" s="219"/>
      <c r="K440" s="219"/>
      <c r="L440" s="223"/>
      <c r="M440" s="224"/>
      <c r="N440" s="225"/>
      <c r="O440" s="225"/>
      <c r="P440" s="225"/>
      <c r="Q440" s="225"/>
      <c r="R440" s="225"/>
      <c r="S440" s="225"/>
      <c r="T440" s="226"/>
      <c r="AT440" s="227" t="s">
        <v>136</v>
      </c>
      <c r="AU440" s="227" t="s">
        <v>83</v>
      </c>
      <c r="AV440" s="14" t="s">
        <v>83</v>
      </c>
      <c r="AW440" s="14" t="s">
        <v>31</v>
      </c>
      <c r="AX440" s="14" t="s">
        <v>75</v>
      </c>
      <c r="AY440" s="227" t="s">
        <v>126</v>
      </c>
    </row>
    <row r="441" spans="1:51" s="12" customFormat="1" ht="11.25">
      <c r="B441" s="196"/>
      <c r="C441" s="197"/>
      <c r="D441" s="191" t="s">
        <v>136</v>
      </c>
      <c r="E441" s="198" t="s">
        <v>1</v>
      </c>
      <c r="F441" s="199" t="s">
        <v>648</v>
      </c>
      <c r="G441" s="197"/>
      <c r="H441" s="200">
        <v>82</v>
      </c>
      <c r="I441" s="197"/>
      <c r="J441" s="197"/>
      <c r="K441" s="197"/>
      <c r="L441" s="202"/>
      <c r="M441" s="203"/>
      <c r="N441" s="204"/>
      <c r="O441" s="204"/>
      <c r="P441" s="204"/>
      <c r="Q441" s="204"/>
      <c r="R441" s="204"/>
      <c r="S441" s="204"/>
      <c r="T441" s="205"/>
      <c r="AT441" s="206" t="s">
        <v>136</v>
      </c>
      <c r="AU441" s="206" t="s">
        <v>83</v>
      </c>
      <c r="AV441" s="12" t="s">
        <v>85</v>
      </c>
      <c r="AW441" s="12" t="s">
        <v>31</v>
      </c>
      <c r="AX441" s="12" t="s">
        <v>75</v>
      </c>
      <c r="AY441" s="206" t="s">
        <v>126</v>
      </c>
    </row>
    <row r="442" spans="1:51" s="14" customFormat="1" ht="11.25">
      <c r="B442" s="218"/>
      <c r="C442" s="219"/>
      <c r="D442" s="191" t="s">
        <v>136</v>
      </c>
      <c r="E442" s="220" t="s">
        <v>1</v>
      </c>
      <c r="F442" s="221" t="s">
        <v>996</v>
      </c>
      <c r="G442" s="219"/>
      <c r="H442" s="220" t="s">
        <v>1</v>
      </c>
      <c r="I442" s="219"/>
      <c r="J442" s="219"/>
      <c r="K442" s="219"/>
      <c r="L442" s="223"/>
      <c r="M442" s="224"/>
      <c r="N442" s="225"/>
      <c r="O442" s="225"/>
      <c r="P442" s="225"/>
      <c r="Q442" s="225"/>
      <c r="R442" s="225"/>
      <c r="S442" s="225"/>
      <c r="T442" s="226"/>
      <c r="AT442" s="227" t="s">
        <v>136</v>
      </c>
      <c r="AU442" s="227" t="s">
        <v>83</v>
      </c>
      <c r="AV442" s="14" t="s">
        <v>83</v>
      </c>
      <c r="AW442" s="14" t="s">
        <v>31</v>
      </c>
      <c r="AX442" s="14" t="s">
        <v>75</v>
      </c>
      <c r="AY442" s="227" t="s">
        <v>126</v>
      </c>
    </row>
    <row r="443" spans="1:51" s="12" customFormat="1" ht="11.25">
      <c r="B443" s="196"/>
      <c r="C443" s="197"/>
      <c r="D443" s="191" t="s">
        <v>136</v>
      </c>
      <c r="E443" s="198" t="s">
        <v>1</v>
      </c>
      <c r="F443" s="199" t="s">
        <v>997</v>
      </c>
      <c r="G443" s="197"/>
      <c r="H443" s="200">
        <v>76</v>
      </c>
      <c r="I443" s="197"/>
      <c r="J443" s="197"/>
      <c r="K443" s="197"/>
      <c r="L443" s="202"/>
      <c r="M443" s="203"/>
      <c r="N443" s="204"/>
      <c r="O443" s="204"/>
      <c r="P443" s="204"/>
      <c r="Q443" s="204"/>
      <c r="R443" s="204"/>
      <c r="S443" s="204"/>
      <c r="T443" s="205"/>
      <c r="AT443" s="206" t="s">
        <v>136</v>
      </c>
      <c r="AU443" s="206" t="s">
        <v>83</v>
      </c>
      <c r="AV443" s="12" t="s">
        <v>85</v>
      </c>
      <c r="AW443" s="12" t="s">
        <v>31</v>
      </c>
      <c r="AX443" s="12" t="s">
        <v>75</v>
      </c>
      <c r="AY443" s="206" t="s">
        <v>126</v>
      </c>
    </row>
    <row r="444" spans="1:51" s="14" customFormat="1" ht="11.25">
      <c r="B444" s="218"/>
      <c r="C444" s="219"/>
      <c r="D444" s="191" t="s">
        <v>136</v>
      </c>
      <c r="E444" s="220" t="s">
        <v>1</v>
      </c>
      <c r="F444" s="221" t="s">
        <v>988</v>
      </c>
      <c r="G444" s="219"/>
      <c r="H444" s="220" t="s">
        <v>1</v>
      </c>
      <c r="I444" s="219"/>
      <c r="J444" s="219"/>
      <c r="K444" s="219"/>
      <c r="L444" s="223"/>
      <c r="M444" s="224"/>
      <c r="N444" s="225"/>
      <c r="O444" s="225"/>
      <c r="P444" s="225"/>
      <c r="Q444" s="225"/>
      <c r="R444" s="225"/>
      <c r="S444" s="225"/>
      <c r="T444" s="226"/>
      <c r="AT444" s="227" t="s">
        <v>136</v>
      </c>
      <c r="AU444" s="227" t="s">
        <v>83</v>
      </c>
      <c r="AV444" s="14" t="s">
        <v>83</v>
      </c>
      <c r="AW444" s="14" t="s">
        <v>31</v>
      </c>
      <c r="AX444" s="14" t="s">
        <v>75</v>
      </c>
      <c r="AY444" s="227" t="s">
        <v>126</v>
      </c>
    </row>
    <row r="445" spans="1:51" s="12" customFormat="1" ht="11.25">
      <c r="B445" s="196"/>
      <c r="C445" s="197"/>
      <c r="D445" s="191" t="s">
        <v>136</v>
      </c>
      <c r="E445" s="198" t="s">
        <v>1</v>
      </c>
      <c r="F445" s="199" t="s">
        <v>862</v>
      </c>
      <c r="G445" s="197"/>
      <c r="H445" s="200">
        <v>4</v>
      </c>
      <c r="I445" s="197"/>
      <c r="J445" s="197"/>
      <c r="K445" s="197"/>
      <c r="L445" s="202"/>
      <c r="M445" s="203"/>
      <c r="N445" s="204"/>
      <c r="O445" s="204"/>
      <c r="P445" s="204"/>
      <c r="Q445" s="204"/>
      <c r="R445" s="204"/>
      <c r="S445" s="204"/>
      <c r="T445" s="205"/>
      <c r="AT445" s="206" t="s">
        <v>136</v>
      </c>
      <c r="AU445" s="206" t="s">
        <v>83</v>
      </c>
      <c r="AV445" s="12" t="s">
        <v>85</v>
      </c>
      <c r="AW445" s="12" t="s">
        <v>31</v>
      </c>
      <c r="AX445" s="12" t="s">
        <v>75</v>
      </c>
      <c r="AY445" s="206" t="s">
        <v>126</v>
      </c>
    </row>
    <row r="446" spans="1:51" s="14" customFormat="1" ht="11.25">
      <c r="B446" s="218"/>
      <c r="C446" s="219"/>
      <c r="D446" s="191" t="s">
        <v>136</v>
      </c>
      <c r="E446" s="220" t="s">
        <v>1</v>
      </c>
      <c r="F446" s="221" t="s">
        <v>955</v>
      </c>
      <c r="G446" s="219"/>
      <c r="H446" s="220" t="s">
        <v>1</v>
      </c>
      <c r="I446" s="219"/>
      <c r="J446" s="219"/>
      <c r="K446" s="219"/>
      <c r="L446" s="223"/>
      <c r="M446" s="224"/>
      <c r="N446" s="225"/>
      <c r="O446" s="225"/>
      <c r="P446" s="225"/>
      <c r="Q446" s="225"/>
      <c r="R446" s="225"/>
      <c r="S446" s="225"/>
      <c r="T446" s="226"/>
      <c r="AT446" s="227" t="s">
        <v>136</v>
      </c>
      <c r="AU446" s="227" t="s">
        <v>83</v>
      </c>
      <c r="AV446" s="14" t="s">
        <v>83</v>
      </c>
      <c r="AW446" s="14" t="s">
        <v>31</v>
      </c>
      <c r="AX446" s="14" t="s">
        <v>75</v>
      </c>
      <c r="AY446" s="227" t="s">
        <v>126</v>
      </c>
    </row>
    <row r="447" spans="1:51" s="12" customFormat="1" ht="11.25">
      <c r="B447" s="196"/>
      <c r="C447" s="197"/>
      <c r="D447" s="191" t="s">
        <v>136</v>
      </c>
      <c r="E447" s="198" t="s">
        <v>1</v>
      </c>
      <c r="F447" s="199" t="s">
        <v>998</v>
      </c>
      <c r="G447" s="197"/>
      <c r="H447" s="200">
        <v>20</v>
      </c>
      <c r="I447" s="197"/>
      <c r="J447" s="197"/>
      <c r="K447" s="197"/>
      <c r="L447" s="202"/>
      <c r="M447" s="203"/>
      <c r="N447" s="204"/>
      <c r="O447" s="204"/>
      <c r="P447" s="204"/>
      <c r="Q447" s="204"/>
      <c r="R447" s="204"/>
      <c r="S447" s="204"/>
      <c r="T447" s="205"/>
      <c r="AT447" s="206" t="s">
        <v>136</v>
      </c>
      <c r="AU447" s="206" t="s">
        <v>83</v>
      </c>
      <c r="AV447" s="12" t="s">
        <v>85</v>
      </c>
      <c r="AW447" s="12" t="s">
        <v>31</v>
      </c>
      <c r="AX447" s="12" t="s">
        <v>75</v>
      </c>
      <c r="AY447" s="206" t="s">
        <v>126</v>
      </c>
    </row>
    <row r="448" spans="1:51" s="13" customFormat="1" ht="11.25">
      <c r="B448" s="207"/>
      <c r="C448" s="208"/>
      <c r="D448" s="191" t="s">
        <v>136</v>
      </c>
      <c r="E448" s="209" t="s">
        <v>1</v>
      </c>
      <c r="F448" s="210" t="s">
        <v>138</v>
      </c>
      <c r="G448" s="208"/>
      <c r="H448" s="211">
        <v>518</v>
      </c>
      <c r="I448" s="208"/>
      <c r="J448" s="208"/>
      <c r="K448" s="208"/>
      <c r="L448" s="213"/>
      <c r="M448" s="214"/>
      <c r="N448" s="215"/>
      <c r="O448" s="215"/>
      <c r="P448" s="215"/>
      <c r="Q448" s="215"/>
      <c r="R448" s="215"/>
      <c r="S448" s="215"/>
      <c r="T448" s="216"/>
      <c r="AT448" s="217" t="s">
        <v>136</v>
      </c>
      <c r="AU448" s="217" t="s">
        <v>83</v>
      </c>
      <c r="AV448" s="13" t="s">
        <v>133</v>
      </c>
      <c r="AW448" s="13" t="s">
        <v>31</v>
      </c>
      <c r="AX448" s="13" t="s">
        <v>83</v>
      </c>
      <c r="AY448" s="217" t="s">
        <v>126</v>
      </c>
    </row>
    <row r="449" spans="1:65" s="14" customFormat="1" ht="11.25">
      <c r="B449" s="218"/>
      <c r="C449" s="219"/>
      <c r="D449" s="191" t="s">
        <v>136</v>
      </c>
      <c r="E449" s="220" t="s">
        <v>1</v>
      </c>
      <c r="F449" s="221" t="s">
        <v>139</v>
      </c>
      <c r="G449" s="219"/>
      <c r="H449" s="220" t="s">
        <v>1</v>
      </c>
      <c r="I449" s="219"/>
      <c r="J449" s="219"/>
      <c r="K449" s="219"/>
      <c r="L449" s="223"/>
      <c r="M449" s="224"/>
      <c r="N449" s="225"/>
      <c r="O449" s="225"/>
      <c r="P449" s="225"/>
      <c r="Q449" s="225"/>
      <c r="R449" s="225"/>
      <c r="S449" s="225"/>
      <c r="T449" s="226"/>
      <c r="AT449" s="227" t="s">
        <v>136</v>
      </c>
      <c r="AU449" s="227" t="s">
        <v>83</v>
      </c>
      <c r="AV449" s="14" t="s">
        <v>83</v>
      </c>
      <c r="AW449" s="14" t="s">
        <v>31</v>
      </c>
      <c r="AX449" s="14" t="s">
        <v>75</v>
      </c>
      <c r="AY449" s="227" t="s">
        <v>126</v>
      </c>
    </row>
    <row r="450" spans="1:65" s="2" customFormat="1" ht="24.2" customHeight="1">
      <c r="A450" s="33"/>
      <c r="B450" s="34"/>
      <c r="C450" s="177" t="s">
        <v>311</v>
      </c>
      <c r="D450" s="177" t="s">
        <v>127</v>
      </c>
      <c r="E450" s="178" t="s">
        <v>999</v>
      </c>
      <c r="F450" s="179" t="s">
        <v>1000</v>
      </c>
      <c r="G450" s="180" t="s">
        <v>142</v>
      </c>
      <c r="H450" s="181">
        <v>422</v>
      </c>
      <c r="I450" s="291"/>
      <c r="J450" s="183">
        <f>ROUND(I450*H450,2)</f>
        <v>0</v>
      </c>
      <c r="K450" s="179" t="s">
        <v>131</v>
      </c>
      <c r="L450" s="184"/>
      <c r="M450" s="185" t="s">
        <v>1</v>
      </c>
      <c r="N450" s="186" t="s">
        <v>40</v>
      </c>
      <c r="O450" s="70"/>
      <c r="P450" s="187">
        <f>O450*H450</f>
        <v>0</v>
      </c>
      <c r="Q450" s="187">
        <v>9.0000000000000006E-5</v>
      </c>
      <c r="R450" s="187">
        <f>Q450*H450</f>
        <v>3.798E-2</v>
      </c>
      <c r="S450" s="187">
        <v>0</v>
      </c>
      <c r="T450" s="188">
        <f>S450*H450</f>
        <v>0</v>
      </c>
      <c r="U450" s="33"/>
      <c r="V450" s="33"/>
      <c r="W450" s="33"/>
      <c r="X450" s="33"/>
      <c r="Y450" s="33"/>
      <c r="Z450" s="33"/>
      <c r="AA450" s="33"/>
      <c r="AB450" s="33"/>
      <c r="AC450" s="33"/>
      <c r="AD450" s="33"/>
      <c r="AE450" s="33"/>
      <c r="AR450" s="189" t="s">
        <v>132</v>
      </c>
      <c r="AT450" s="189" t="s">
        <v>127</v>
      </c>
      <c r="AU450" s="189" t="s">
        <v>83</v>
      </c>
      <c r="AY450" s="16" t="s">
        <v>126</v>
      </c>
      <c r="BE450" s="190">
        <f>IF(N450="základní",J450,0)</f>
        <v>0</v>
      </c>
      <c r="BF450" s="190">
        <f>IF(N450="snížená",J450,0)</f>
        <v>0</v>
      </c>
      <c r="BG450" s="190">
        <f>IF(N450="zákl. přenesená",J450,0)</f>
        <v>0</v>
      </c>
      <c r="BH450" s="190">
        <f>IF(N450="sníž. přenesená",J450,0)</f>
        <v>0</v>
      </c>
      <c r="BI450" s="190">
        <f>IF(N450="nulová",J450,0)</f>
        <v>0</v>
      </c>
      <c r="BJ450" s="16" t="s">
        <v>83</v>
      </c>
      <c r="BK450" s="190">
        <f>ROUND(I450*H450,2)</f>
        <v>0</v>
      </c>
      <c r="BL450" s="16" t="s">
        <v>133</v>
      </c>
      <c r="BM450" s="189" t="s">
        <v>1001</v>
      </c>
    </row>
    <row r="451" spans="1:65" s="2" customFormat="1" ht="11.25">
      <c r="A451" s="33"/>
      <c r="B451" s="34"/>
      <c r="C451" s="35"/>
      <c r="D451" s="191" t="s">
        <v>135</v>
      </c>
      <c r="E451" s="35"/>
      <c r="F451" s="192" t="s">
        <v>1000</v>
      </c>
      <c r="G451" s="35"/>
      <c r="H451" s="35"/>
      <c r="I451" s="35"/>
      <c r="J451" s="35"/>
      <c r="K451" s="35"/>
      <c r="L451" s="38"/>
      <c r="M451" s="194"/>
      <c r="N451" s="195"/>
      <c r="O451" s="70"/>
      <c r="P451" s="70"/>
      <c r="Q451" s="70"/>
      <c r="R451" s="70"/>
      <c r="S451" s="70"/>
      <c r="T451" s="71"/>
      <c r="U451" s="33"/>
      <c r="V451" s="33"/>
      <c r="W451" s="33"/>
      <c r="X451" s="33"/>
      <c r="Y451" s="33"/>
      <c r="Z451" s="33"/>
      <c r="AA451" s="33"/>
      <c r="AB451" s="33"/>
      <c r="AC451" s="33"/>
      <c r="AD451" s="33"/>
      <c r="AE451" s="33"/>
      <c r="AT451" s="16" t="s">
        <v>135</v>
      </c>
      <c r="AU451" s="16" t="s">
        <v>83</v>
      </c>
    </row>
    <row r="452" spans="1:65" s="14" customFormat="1" ht="11.25">
      <c r="B452" s="218"/>
      <c r="C452" s="219"/>
      <c r="D452" s="191" t="s">
        <v>136</v>
      </c>
      <c r="E452" s="220" t="s">
        <v>1</v>
      </c>
      <c r="F452" s="221" t="s">
        <v>981</v>
      </c>
      <c r="G452" s="219"/>
      <c r="H452" s="220" t="s">
        <v>1</v>
      </c>
      <c r="I452" s="219"/>
      <c r="J452" s="219"/>
      <c r="K452" s="219"/>
      <c r="L452" s="223"/>
      <c r="M452" s="224"/>
      <c r="N452" s="225"/>
      <c r="O452" s="225"/>
      <c r="P452" s="225"/>
      <c r="Q452" s="225"/>
      <c r="R452" s="225"/>
      <c r="S452" s="225"/>
      <c r="T452" s="226"/>
      <c r="AT452" s="227" t="s">
        <v>136</v>
      </c>
      <c r="AU452" s="227" t="s">
        <v>83</v>
      </c>
      <c r="AV452" s="14" t="s">
        <v>83</v>
      </c>
      <c r="AW452" s="14" t="s">
        <v>31</v>
      </c>
      <c r="AX452" s="14" t="s">
        <v>75</v>
      </c>
      <c r="AY452" s="227" t="s">
        <v>126</v>
      </c>
    </row>
    <row r="453" spans="1:65" s="12" customFormat="1" ht="11.25">
      <c r="B453" s="196"/>
      <c r="C453" s="197"/>
      <c r="D453" s="191" t="s">
        <v>136</v>
      </c>
      <c r="E453" s="198" t="s">
        <v>1</v>
      </c>
      <c r="F453" s="199" t="s">
        <v>993</v>
      </c>
      <c r="G453" s="197"/>
      <c r="H453" s="200">
        <v>130</v>
      </c>
      <c r="I453" s="197"/>
      <c r="J453" s="197"/>
      <c r="K453" s="197"/>
      <c r="L453" s="202"/>
      <c r="M453" s="203"/>
      <c r="N453" s="204"/>
      <c r="O453" s="204"/>
      <c r="P453" s="204"/>
      <c r="Q453" s="204"/>
      <c r="R453" s="204"/>
      <c r="S453" s="204"/>
      <c r="T453" s="205"/>
      <c r="AT453" s="206" t="s">
        <v>136</v>
      </c>
      <c r="AU453" s="206" t="s">
        <v>83</v>
      </c>
      <c r="AV453" s="12" t="s">
        <v>85</v>
      </c>
      <c r="AW453" s="12" t="s">
        <v>31</v>
      </c>
      <c r="AX453" s="12" t="s">
        <v>75</v>
      </c>
      <c r="AY453" s="206" t="s">
        <v>126</v>
      </c>
    </row>
    <row r="454" spans="1:65" s="14" customFormat="1" ht="11.25">
      <c r="B454" s="218"/>
      <c r="C454" s="219"/>
      <c r="D454" s="191" t="s">
        <v>136</v>
      </c>
      <c r="E454" s="220" t="s">
        <v>1</v>
      </c>
      <c r="F454" s="221" t="s">
        <v>983</v>
      </c>
      <c r="G454" s="219"/>
      <c r="H454" s="220" t="s">
        <v>1</v>
      </c>
      <c r="I454" s="219"/>
      <c r="J454" s="219"/>
      <c r="K454" s="219"/>
      <c r="L454" s="223"/>
      <c r="M454" s="224"/>
      <c r="N454" s="225"/>
      <c r="O454" s="225"/>
      <c r="P454" s="225"/>
      <c r="Q454" s="225"/>
      <c r="R454" s="225"/>
      <c r="S454" s="225"/>
      <c r="T454" s="226"/>
      <c r="AT454" s="227" t="s">
        <v>136</v>
      </c>
      <c r="AU454" s="227" t="s">
        <v>83</v>
      </c>
      <c r="AV454" s="14" t="s">
        <v>83</v>
      </c>
      <c r="AW454" s="14" t="s">
        <v>31</v>
      </c>
      <c r="AX454" s="14" t="s">
        <v>75</v>
      </c>
      <c r="AY454" s="227" t="s">
        <v>126</v>
      </c>
    </row>
    <row r="455" spans="1:65" s="12" customFormat="1" ht="11.25">
      <c r="B455" s="196"/>
      <c r="C455" s="197"/>
      <c r="D455" s="191" t="s">
        <v>136</v>
      </c>
      <c r="E455" s="198" t="s">
        <v>1</v>
      </c>
      <c r="F455" s="199" t="s">
        <v>994</v>
      </c>
      <c r="G455" s="197"/>
      <c r="H455" s="200">
        <v>116</v>
      </c>
      <c r="I455" s="197"/>
      <c r="J455" s="197"/>
      <c r="K455" s="197"/>
      <c r="L455" s="202"/>
      <c r="M455" s="203"/>
      <c r="N455" s="204"/>
      <c r="O455" s="204"/>
      <c r="P455" s="204"/>
      <c r="Q455" s="204"/>
      <c r="R455" s="204"/>
      <c r="S455" s="204"/>
      <c r="T455" s="205"/>
      <c r="AT455" s="206" t="s">
        <v>136</v>
      </c>
      <c r="AU455" s="206" t="s">
        <v>83</v>
      </c>
      <c r="AV455" s="12" t="s">
        <v>85</v>
      </c>
      <c r="AW455" s="12" t="s">
        <v>31</v>
      </c>
      <c r="AX455" s="12" t="s">
        <v>75</v>
      </c>
      <c r="AY455" s="206" t="s">
        <v>126</v>
      </c>
    </row>
    <row r="456" spans="1:65" s="14" customFormat="1" ht="11.25">
      <c r="B456" s="218"/>
      <c r="C456" s="219"/>
      <c r="D456" s="191" t="s">
        <v>136</v>
      </c>
      <c r="E456" s="220" t="s">
        <v>1</v>
      </c>
      <c r="F456" s="221" t="s">
        <v>985</v>
      </c>
      <c r="G456" s="219"/>
      <c r="H456" s="220" t="s">
        <v>1</v>
      </c>
      <c r="I456" s="219"/>
      <c r="J456" s="219"/>
      <c r="K456" s="219"/>
      <c r="L456" s="223"/>
      <c r="M456" s="224"/>
      <c r="N456" s="225"/>
      <c r="O456" s="225"/>
      <c r="P456" s="225"/>
      <c r="Q456" s="225"/>
      <c r="R456" s="225"/>
      <c r="S456" s="225"/>
      <c r="T456" s="226"/>
      <c r="AT456" s="227" t="s">
        <v>136</v>
      </c>
      <c r="AU456" s="227" t="s">
        <v>83</v>
      </c>
      <c r="AV456" s="14" t="s">
        <v>83</v>
      </c>
      <c r="AW456" s="14" t="s">
        <v>31</v>
      </c>
      <c r="AX456" s="14" t="s">
        <v>75</v>
      </c>
      <c r="AY456" s="227" t="s">
        <v>126</v>
      </c>
    </row>
    <row r="457" spans="1:65" s="12" customFormat="1" ht="11.25">
      <c r="B457" s="196"/>
      <c r="C457" s="197"/>
      <c r="D457" s="191" t="s">
        <v>136</v>
      </c>
      <c r="E457" s="198" t="s">
        <v>1</v>
      </c>
      <c r="F457" s="199" t="s">
        <v>995</v>
      </c>
      <c r="G457" s="197"/>
      <c r="H457" s="200">
        <v>90</v>
      </c>
      <c r="I457" s="197"/>
      <c r="J457" s="197"/>
      <c r="K457" s="197"/>
      <c r="L457" s="202"/>
      <c r="M457" s="203"/>
      <c r="N457" s="204"/>
      <c r="O457" s="204"/>
      <c r="P457" s="204"/>
      <c r="Q457" s="204"/>
      <c r="R457" s="204"/>
      <c r="S457" s="204"/>
      <c r="T457" s="205"/>
      <c r="AT457" s="206" t="s">
        <v>136</v>
      </c>
      <c r="AU457" s="206" t="s">
        <v>83</v>
      </c>
      <c r="AV457" s="12" t="s">
        <v>85</v>
      </c>
      <c r="AW457" s="12" t="s">
        <v>31</v>
      </c>
      <c r="AX457" s="12" t="s">
        <v>75</v>
      </c>
      <c r="AY457" s="206" t="s">
        <v>126</v>
      </c>
    </row>
    <row r="458" spans="1:65" s="14" customFormat="1" ht="11.25">
      <c r="B458" s="218"/>
      <c r="C458" s="219"/>
      <c r="D458" s="191" t="s">
        <v>136</v>
      </c>
      <c r="E458" s="220" t="s">
        <v>1</v>
      </c>
      <c r="F458" s="221" t="s">
        <v>830</v>
      </c>
      <c r="G458" s="219"/>
      <c r="H458" s="220" t="s">
        <v>1</v>
      </c>
      <c r="I458" s="219"/>
      <c r="J458" s="219"/>
      <c r="K458" s="219"/>
      <c r="L458" s="223"/>
      <c r="M458" s="224"/>
      <c r="N458" s="225"/>
      <c r="O458" s="225"/>
      <c r="P458" s="225"/>
      <c r="Q458" s="225"/>
      <c r="R458" s="225"/>
      <c r="S458" s="225"/>
      <c r="T458" s="226"/>
      <c r="AT458" s="227" t="s">
        <v>136</v>
      </c>
      <c r="AU458" s="227" t="s">
        <v>83</v>
      </c>
      <c r="AV458" s="14" t="s">
        <v>83</v>
      </c>
      <c r="AW458" s="14" t="s">
        <v>31</v>
      </c>
      <c r="AX458" s="14" t="s">
        <v>75</v>
      </c>
      <c r="AY458" s="227" t="s">
        <v>126</v>
      </c>
    </row>
    <row r="459" spans="1:65" s="12" customFormat="1" ht="11.25">
      <c r="B459" s="196"/>
      <c r="C459" s="197"/>
      <c r="D459" s="191" t="s">
        <v>136</v>
      </c>
      <c r="E459" s="198" t="s">
        <v>1</v>
      </c>
      <c r="F459" s="199" t="s">
        <v>648</v>
      </c>
      <c r="G459" s="197"/>
      <c r="H459" s="200">
        <v>82</v>
      </c>
      <c r="I459" s="197"/>
      <c r="J459" s="197"/>
      <c r="K459" s="197"/>
      <c r="L459" s="202"/>
      <c r="M459" s="203"/>
      <c r="N459" s="204"/>
      <c r="O459" s="204"/>
      <c r="P459" s="204"/>
      <c r="Q459" s="204"/>
      <c r="R459" s="204"/>
      <c r="S459" s="204"/>
      <c r="T459" s="205"/>
      <c r="AT459" s="206" t="s">
        <v>136</v>
      </c>
      <c r="AU459" s="206" t="s">
        <v>83</v>
      </c>
      <c r="AV459" s="12" t="s">
        <v>85</v>
      </c>
      <c r="AW459" s="12" t="s">
        <v>31</v>
      </c>
      <c r="AX459" s="12" t="s">
        <v>75</v>
      </c>
      <c r="AY459" s="206" t="s">
        <v>126</v>
      </c>
    </row>
    <row r="460" spans="1:65" s="14" customFormat="1" ht="11.25">
      <c r="B460" s="218"/>
      <c r="C460" s="219"/>
      <c r="D460" s="191" t="s">
        <v>136</v>
      </c>
      <c r="E460" s="220" t="s">
        <v>1</v>
      </c>
      <c r="F460" s="221" t="s">
        <v>988</v>
      </c>
      <c r="G460" s="219"/>
      <c r="H460" s="220" t="s">
        <v>1</v>
      </c>
      <c r="I460" s="219"/>
      <c r="J460" s="219"/>
      <c r="K460" s="219"/>
      <c r="L460" s="223"/>
      <c r="M460" s="224"/>
      <c r="N460" s="225"/>
      <c r="O460" s="225"/>
      <c r="P460" s="225"/>
      <c r="Q460" s="225"/>
      <c r="R460" s="225"/>
      <c r="S460" s="225"/>
      <c r="T460" s="226"/>
      <c r="AT460" s="227" t="s">
        <v>136</v>
      </c>
      <c r="AU460" s="227" t="s">
        <v>83</v>
      </c>
      <c r="AV460" s="14" t="s">
        <v>83</v>
      </c>
      <c r="AW460" s="14" t="s">
        <v>31</v>
      </c>
      <c r="AX460" s="14" t="s">
        <v>75</v>
      </c>
      <c r="AY460" s="227" t="s">
        <v>126</v>
      </c>
    </row>
    <row r="461" spans="1:65" s="12" customFormat="1" ht="11.25">
      <c r="B461" s="196"/>
      <c r="C461" s="197"/>
      <c r="D461" s="191" t="s">
        <v>136</v>
      </c>
      <c r="E461" s="198" t="s">
        <v>1</v>
      </c>
      <c r="F461" s="199" t="s">
        <v>862</v>
      </c>
      <c r="G461" s="197"/>
      <c r="H461" s="200">
        <v>4</v>
      </c>
      <c r="I461" s="197"/>
      <c r="J461" s="197"/>
      <c r="K461" s="197"/>
      <c r="L461" s="202"/>
      <c r="M461" s="203"/>
      <c r="N461" s="204"/>
      <c r="O461" s="204"/>
      <c r="P461" s="204"/>
      <c r="Q461" s="204"/>
      <c r="R461" s="204"/>
      <c r="S461" s="204"/>
      <c r="T461" s="205"/>
      <c r="AT461" s="206" t="s">
        <v>136</v>
      </c>
      <c r="AU461" s="206" t="s">
        <v>83</v>
      </c>
      <c r="AV461" s="12" t="s">
        <v>85</v>
      </c>
      <c r="AW461" s="12" t="s">
        <v>31</v>
      </c>
      <c r="AX461" s="12" t="s">
        <v>75</v>
      </c>
      <c r="AY461" s="206" t="s">
        <v>126</v>
      </c>
    </row>
    <row r="462" spans="1:65" s="13" customFormat="1" ht="11.25">
      <c r="B462" s="207"/>
      <c r="C462" s="208"/>
      <c r="D462" s="191" t="s">
        <v>136</v>
      </c>
      <c r="E462" s="209" t="s">
        <v>1</v>
      </c>
      <c r="F462" s="210" t="s">
        <v>138</v>
      </c>
      <c r="G462" s="208"/>
      <c r="H462" s="211">
        <v>422</v>
      </c>
      <c r="I462" s="208"/>
      <c r="J462" s="208"/>
      <c r="K462" s="208"/>
      <c r="L462" s="213"/>
      <c r="M462" s="214"/>
      <c r="N462" s="215"/>
      <c r="O462" s="215"/>
      <c r="P462" s="215"/>
      <c r="Q462" s="215"/>
      <c r="R462" s="215"/>
      <c r="S462" s="215"/>
      <c r="T462" s="216"/>
      <c r="AT462" s="217" t="s">
        <v>136</v>
      </c>
      <c r="AU462" s="217" t="s">
        <v>83</v>
      </c>
      <c r="AV462" s="13" t="s">
        <v>133</v>
      </c>
      <c r="AW462" s="13" t="s">
        <v>31</v>
      </c>
      <c r="AX462" s="13" t="s">
        <v>83</v>
      </c>
      <c r="AY462" s="217" t="s">
        <v>126</v>
      </c>
    </row>
    <row r="463" spans="1:65" s="14" customFormat="1" ht="11.25">
      <c r="B463" s="218"/>
      <c r="C463" s="219"/>
      <c r="D463" s="191" t="s">
        <v>136</v>
      </c>
      <c r="E463" s="220" t="s">
        <v>1</v>
      </c>
      <c r="F463" s="221" t="s">
        <v>139</v>
      </c>
      <c r="G463" s="219"/>
      <c r="H463" s="220" t="s">
        <v>1</v>
      </c>
      <c r="I463" s="219"/>
      <c r="J463" s="219"/>
      <c r="K463" s="219"/>
      <c r="L463" s="223"/>
      <c r="M463" s="224"/>
      <c r="N463" s="225"/>
      <c r="O463" s="225"/>
      <c r="P463" s="225"/>
      <c r="Q463" s="225"/>
      <c r="R463" s="225"/>
      <c r="S463" s="225"/>
      <c r="T463" s="226"/>
      <c r="AT463" s="227" t="s">
        <v>136</v>
      </c>
      <c r="AU463" s="227" t="s">
        <v>83</v>
      </c>
      <c r="AV463" s="14" t="s">
        <v>83</v>
      </c>
      <c r="AW463" s="14" t="s">
        <v>31</v>
      </c>
      <c r="AX463" s="14" t="s">
        <v>75</v>
      </c>
      <c r="AY463" s="227" t="s">
        <v>126</v>
      </c>
    </row>
    <row r="464" spans="1:65" s="2" customFormat="1" ht="16.5" customHeight="1">
      <c r="A464" s="33"/>
      <c r="B464" s="34"/>
      <c r="C464" s="177" t="s">
        <v>316</v>
      </c>
      <c r="D464" s="177" t="s">
        <v>127</v>
      </c>
      <c r="E464" s="178" t="s">
        <v>1002</v>
      </c>
      <c r="F464" s="179" t="s">
        <v>1003</v>
      </c>
      <c r="G464" s="180" t="s">
        <v>426</v>
      </c>
      <c r="H464" s="181">
        <v>50</v>
      </c>
      <c r="I464" s="291"/>
      <c r="J464" s="183">
        <f>ROUND(I464*H464,2)</f>
        <v>0</v>
      </c>
      <c r="K464" s="179" t="s">
        <v>131</v>
      </c>
      <c r="L464" s="184"/>
      <c r="M464" s="185" t="s">
        <v>1</v>
      </c>
      <c r="N464" s="186" t="s">
        <v>40</v>
      </c>
      <c r="O464" s="70"/>
      <c r="P464" s="187">
        <f>O464*H464</f>
        <v>0</v>
      </c>
      <c r="Q464" s="187">
        <v>1E-3</v>
      </c>
      <c r="R464" s="187">
        <f>Q464*H464</f>
        <v>0.05</v>
      </c>
      <c r="S464" s="187">
        <v>0</v>
      </c>
      <c r="T464" s="188">
        <f>S464*H464</f>
        <v>0</v>
      </c>
      <c r="U464" s="33"/>
      <c r="V464" s="33"/>
      <c r="W464" s="33"/>
      <c r="X464" s="33"/>
      <c r="Y464" s="33"/>
      <c r="Z464" s="33"/>
      <c r="AA464" s="33"/>
      <c r="AB464" s="33"/>
      <c r="AC464" s="33"/>
      <c r="AD464" s="33"/>
      <c r="AE464" s="33"/>
      <c r="AR464" s="189" t="s">
        <v>132</v>
      </c>
      <c r="AT464" s="189" t="s">
        <v>127</v>
      </c>
      <c r="AU464" s="189" t="s">
        <v>83</v>
      </c>
      <c r="AY464" s="16" t="s">
        <v>126</v>
      </c>
      <c r="BE464" s="190">
        <f>IF(N464="základní",J464,0)</f>
        <v>0</v>
      </c>
      <c r="BF464" s="190">
        <f>IF(N464="snížená",J464,0)</f>
        <v>0</v>
      </c>
      <c r="BG464" s="190">
        <f>IF(N464="zákl. přenesená",J464,0)</f>
        <v>0</v>
      </c>
      <c r="BH464" s="190">
        <f>IF(N464="sníž. přenesená",J464,0)</f>
        <v>0</v>
      </c>
      <c r="BI464" s="190">
        <f>IF(N464="nulová",J464,0)</f>
        <v>0</v>
      </c>
      <c r="BJ464" s="16" t="s">
        <v>83</v>
      </c>
      <c r="BK464" s="190">
        <f>ROUND(I464*H464,2)</f>
        <v>0</v>
      </c>
      <c r="BL464" s="16" t="s">
        <v>133</v>
      </c>
      <c r="BM464" s="189" t="s">
        <v>1004</v>
      </c>
    </row>
    <row r="465" spans="1:65" s="2" customFormat="1" ht="11.25">
      <c r="A465" s="33"/>
      <c r="B465" s="34"/>
      <c r="C465" s="35"/>
      <c r="D465" s="191" t="s">
        <v>135</v>
      </c>
      <c r="E465" s="35"/>
      <c r="F465" s="192" t="s">
        <v>1003</v>
      </c>
      <c r="G465" s="35"/>
      <c r="H465" s="35"/>
      <c r="I465" s="35"/>
      <c r="J465" s="35"/>
      <c r="K465" s="35"/>
      <c r="L465" s="38"/>
      <c r="M465" s="194"/>
      <c r="N465" s="195"/>
      <c r="O465" s="70"/>
      <c r="P465" s="70"/>
      <c r="Q465" s="70"/>
      <c r="R465" s="70"/>
      <c r="S465" s="70"/>
      <c r="T465" s="71"/>
      <c r="U465" s="33"/>
      <c r="V465" s="33"/>
      <c r="W465" s="33"/>
      <c r="X465" s="33"/>
      <c r="Y465" s="33"/>
      <c r="Z465" s="33"/>
      <c r="AA465" s="33"/>
      <c r="AB465" s="33"/>
      <c r="AC465" s="33"/>
      <c r="AD465" s="33"/>
      <c r="AE465" s="33"/>
      <c r="AT465" s="16" t="s">
        <v>135</v>
      </c>
      <c r="AU465" s="16" t="s">
        <v>83</v>
      </c>
    </row>
    <row r="466" spans="1:65" s="14" customFormat="1" ht="11.25">
      <c r="B466" s="218"/>
      <c r="C466" s="219"/>
      <c r="D466" s="191" t="s">
        <v>136</v>
      </c>
      <c r="E466" s="220" t="s">
        <v>1</v>
      </c>
      <c r="F466" s="221" t="s">
        <v>1005</v>
      </c>
      <c r="G466" s="219"/>
      <c r="H466" s="220" t="s">
        <v>1</v>
      </c>
      <c r="I466" s="219"/>
      <c r="J466" s="219"/>
      <c r="K466" s="219"/>
      <c r="L466" s="223"/>
      <c r="M466" s="224"/>
      <c r="N466" s="225"/>
      <c r="O466" s="225"/>
      <c r="P466" s="225"/>
      <c r="Q466" s="225"/>
      <c r="R466" s="225"/>
      <c r="S466" s="225"/>
      <c r="T466" s="226"/>
      <c r="AT466" s="227" t="s">
        <v>136</v>
      </c>
      <c r="AU466" s="227" t="s">
        <v>83</v>
      </c>
      <c r="AV466" s="14" t="s">
        <v>83</v>
      </c>
      <c r="AW466" s="14" t="s">
        <v>31</v>
      </c>
      <c r="AX466" s="14" t="s">
        <v>75</v>
      </c>
      <c r="AY466" s="227" t="s">
        <v>126</v>
      </c>
    </row>
    <row r="467" spans="1:65" s="12" customFormat="1" ht="11.25">
      <c r="B467" s="196"/>
      <c r="C467" s="197"/>
      <c r="D467" s="191" t="s">
        <v>136</v>
      </c>
      <c r="E467" s="198" t="s">
        <v>1</v>
      </c>
      <c r="F467" s="199" t="s">
        <v>1006</v>
      </c>
      <c r="G467" s="197"/>
      <c r="H467" s="200">
        <v>30</v>
      </c>
      <c r="I467" s="197"/>
      <c r="J467" s="197"/>
      <c r="K467" s="197"/>
      <c r="L467" s="202"/>
      <c r="M467" s="203"/>
      <c r="N467" s="204"/>
      <c r="O467" s="204"/>
      <c r="P467" s="204"/>
      <c r="Q467" s="204"/>
      <c r="R467" s="204"/>
      <c r="S467" s="204"/>
      <c r="T467" s="205"/>
      <c r="AT467" s="206" t="s">
        <v>136</v>
      </c>
      <c r="AU467" s="206" t="s">
        <v>83</v>
      </c>
      <c r="AV467" s="12" t="s">
        <v>85</v>
      </c>
      <c r="AW467" s="12" t="s">
        <v>31</v>
      </c>
      <c r="AX467" s="12" t="s">
        <v>75</v>
      </c>
      <c r="AY467" s="206" t="s">
        <v>126</v>
      </c>
    </row>
    <row r="468" spans="1:65" s="14" customFormat="1" ht="11.25">
      <c r="B468" s="218"/>
      <c r="C468" s="219"/>
      <c r="D468" s="191" t="s">
        <v>136</v>
      </c>
      <c r="E468" s="220" t="s">
        <v>1</v>
      </c>
      <c r="F468" s="221" t="s">
        <v>976</v>
      </c>
      <c r="G468" s="219"/>
      <c r="H468" s="220" t="s">
        <v>1</v>
      </c>
      <c r="I468" s="219"/>
      <c r="J468" s="219"/>
      <c r="K468" s="219"/>
      <c r="L468" s="223"/>
      <c r="M468" s="224"/>
      <c r="N468" s="225"/>
      <c r="O468" s="225"/>
      <c r="P468" s="225"/>
      <c r="Q468" s="225"/>
      <c r="R468" s="225"/>
      <c r="S468" s="225"/>
      <c r="T468" s="226"/>
      <c r="AT468" s="227" t="s">
        <v>136</v>
      </c>
      <c r="AU468" s="227" t="s">
        <v>83</v>
      </c>
      <c r="AV468" s="14" t="s">
        <v>83</v>
      </c>
      <c r="AW468" s="14" t="s">
        <v>31</v>
      </c>
      <c r="AX468" s="14" t="s">
        <v>75</v>
      </c>
      <c r="AY468" s="227" t="s">
        <v>126</v>
      </c>
    </row>
    <row r="469" spans="1:65" s="12" customFormat="1" ht="11.25">
      <c r="B469" s="196"/>
      <c r="C469" s="197"/>
      <c r="D469" s="191" t="s">
        <v>136</v>
      </c>
      <c r="E469" s="198" t="s">
        <v>1</v>
      </c>
      <c r="F469" s="199" t="s">
        <v>181</v>
      </c>
      <c r="G469" s="197"/>
      <c r="H469" s="200">
        <v>10</v>
      </c>
      <c r="I469" s="197"/>
      <c r="J469" s="197"/>
      <c r="K469" s="197"/>
      <c r="L469" s="202"/>
      <c r="M469" s="203"/>
      <c r="N469" s="204"/>
      <c r="O469" s="204"/>
      <c r="P469" s="204"/>
      <c r="Q469" s="204"/>
      <c r="R469" s="204"/>
      <c r="S469" s="204"/>
      <c r="T469" s="205"/>
      <c r="AT469" s="206" t="s">
        <v>136</v>
      </c>
      <c r="AU469" s="206" t="s">
        <v>83</v>
      </c>
      <c r="AV469" s="12" t="s">
        <v>85</v>
      </c>
      <c r="AW469" s="12" t="s">
        <v>31</v>
      </c>
      <c r="AX469" s="12" t="s">
        <v>75</v>
      </c>
      <c r="AY469" s="206" t="s">
        <v>126</v>
      </c>
    </row>
    <row r="470" spans="1:65" s="14" customFormat="1" ht="11.25">
      <c r="B470" s="218"/>
      <c r="C470" s="219"/>
      <c r="D470" s="191" t="s">
        <v>136</v>
      </c>
      <c r="E470" s="220" t="s">
        <v>1</v>
      </c>
      <c r="F470" s="221" t="s">
        <v>830</v>
      </c>
      <c r="G470" s="219"/>
      <c r="H470" s="220" t="s">
        <v>1</v>
      </c>
      <c r="I470" s="219"/>
      <c r="J470" s="219"/>
      <c r="K470" s="219"/>
      <c r="L470" s="223"/>
      <c r="M470" s="224"/>
      <c r="N470" s="225"/>
      <c r="O470" s="225"/>
      <c r="P470" s="225"/>
      <c r="Q470" s="225"/>
      <c r="R470" s="225"/>
      <c r="S470" s="225"/>
      <c r="T470" s="226"/>
      <c r="AT470" s="227" t="s">
        <v>136</v>
      </c>
      <c r="AU470" s="227" t="s">
        <v>83</v>
      </c>
      <c r="AV470" s="14" t="s">
        <v>83</v>
      </c>
      <c r="AW470" s="14" t="s">
        <v>31</v>
      </c>
      <c r="AX470" s="14" t="s">
        <v>75</v>
      </c>
      <c r="AY470" s="227" t="s">
        <v>126</v>
      </c>
    </row>
    <row r="471" spans="1:65" s="12" customFormat="1" ht="11.25">
      <c r="B471" s="196"/>
      <c r="C471" s="197"/>
      <c r="D471" s="191" t="s">
        <v>136</v>
      </c>
      <c r="E471" s="198" t="s">
        <v>1</v>
      </c>
      <c r="F471" s="199" t="s">
        <v>181</v>
      </c>
      <c r="G471" s="197"/>
      <c r="H471" s="200">
        <v>10</v>
      </c>
      <c r="I471" s="197"/>
      <c r="J471" s="197"/>
      <c r="K471" s="197"/>
      <c r="L471" s="202"/>
      <c r="M471" s="203"/>
      <c r="N471" s="204"/>
      <c r="O471" s="204"/>
      <c r="P471" s="204"/>
      <c r="Q471" s="204"/>
      <c r="R471" s="204"/>
      <c r="S471" s="204"/>
      <c r="T471" s="205"/>
      <c r="AT471" s="206" t="s">
        <v>136</v>
      </c>
      <c r="AU471" s="206" t="s">
        <v>83</v>
      </c>
      <c r="AV471" s="12" t="s">
        <v>85</v>
      </c>
      <c r="AW471" s="12" t="s">
        <v>31</v>
      </c>
      <c r="AX471" s="12" t="s">
        <v>75</v>
      </c>
      <c r="AY471" s="206" t="s">
        <v>126</v>
      </c>
    </row>
    <row r="472" spans="1:65" s="13" customFormat="1" ht="11.25">
      <c r="B472" s="207"/>
      <c r="C472" s="208"/>
      <c r="D472" s="191" t="s">
        <v>136</v>
      </c>
      <c r="E472" s="209" t="s">
        <v>1</v>
      </c>
      <c r="F472" s="210" t="s">
        <v>138</v>
      </c>
      <c r="G472" s="208"/>
      <c r="H472" s="211">
        <v>50</v>
      </c>
      <c r="I472" s="208"/>
      <c r="J472" s="208"/>
      <c r="K472" s="208"/>
      <c r="L472" s="213"/>
      <c r="M472" s="214"/>
      <c r="N472" s="215"/>
      <c r="O472" s="215"/>
      <c r="P472" s="215"/>
      <c r="Q472" s="215"/>
      <c r="R472" s="215"/>
      <c r="S472" s="215"/>
      <c r="T472" s="216"/>
      <c r="AT472" s="217" t="s">
        <v>136</v>
      </c>
      <c r="AU472" s="217" t="s">
        <v>83</v>
      </c>
      <c r="AV472" s="13" t="s">
        <v>133</v>
      </c>
      <c r="AW472" s="13" t="s">
        <v>31</v>
      </c>
      <c r="AX472" s="13" t="s">
        <v>83</v>
      </c>
      <c r="AY472" s="217" t="s">
        <v>126</v>
      </c>
    </row>
    <row r="473" spans="1:65" s="14" customFormat="1" ht="11.25">
      <c r="B473" s="218"/>
      <c r="C473" s="219"/>
      <c r="D473" s="191" t="s">
        <v>136</v>
      </c>
      <c r="E473" s="220" t="s">
        <v>1</v>
      </c>
      <c r="F473" s="221" t="s">
        <v>139</v>
      </c>
      <c r="G473" s="219"/>
      <c r="H473" s="220" t="s">
        <v>1</v>
      </c>
      <c r="I473" s="219"/>
      <c r="J473" s="219"/>
      <c r="K473" s="219"/>
      <c r="L473" s="223"/>
      <c r="M473" s="224"/>
      <c r="N473" s="225"/>
      <c r="O473" s="225"/>
      <c r="P473" s="225"/>
      <c r="Q473" s="225"/>
      <c r="R473" s="225"/>
      <c r="S473" s="225"/>
      <c r="T473" s="226"/>
      <c r="AT473" s="227" t="s">
        <v>136</v>
      </c>
      <c r="AU473" s="227" t="s">
        <v>83</v>
      </c>
      <c r="AV473" s="14" t="s">
        <v>83</v>
      </c>
      <c r="AW473" s="14" t="s">
        <v>31</v>
      </c>
      <c r="AX473" s="14" t="s">
        <v>75</v>
      </c>
      <c r="AY473" s="227" t="s">
        <v>126</v>
      </c>
    </row>
    <row r="474" spans="1:65" s="2" customFormat="1" ht="24.2" customHeight="1">
      <c r="A474" s="33"/>
      <c r="B474" s="34"/>
      <c r="C474" s="177" t="s">
        <v>321</v>
      </c>
      <c r="D474" s="177" t="s">
        <v>127</v>
      </c>
      <c r="E474" s="178" t="s">
        <v>1007</v>
      </c>
      <c r="F474" s="179" t="s">
        <v>1008</v>
      </c>
      <c r="G474" s="180" t="s">
        <v>142</v>
      </c>
      <c r="H474" s="181">
        <v>6</v>
      </c>
      <c r="I474" s="291"/>
      <c r="J474" s="183">
        <f>ROUND(I474*H474,2)</f>
        <v>0</v>
      </c>
      <c r="K474" s="179" t="s">
        <v>131</v>
      </c>
      <c r="L474" s="184"/>
      <c r="M474" s="185" t="s">
        <v>1</v>
      </c>
      <c r="N474" s="186" t="s">
        <v>40</v>
      </c>
      <c r="O474" s="70"/>
      <c r="P474" s="187">
        <f>O474*H474</f>
        <v>0</v>
      </c>
      <c r="Q474" s="187">
        <v>0.22444</v>
      </c>
      <c r="R474" s="187">
        <f>Q474*H474</f>
        <v>1.3466400000000001</v>
      </c>
      <c r="S474" s="187">
        <v>0</v>
      </c>
      <c r="T474" s="188">
        <f>S474*H474</f>
        <v>0</v>
      </c>
      <c r="U474" s="33"/>
      <c r="V474" s="33"/>
      <c r="W474" s="33"/>
      <c r="X474" s="33"/>
      <c r="Y474" s="33"/>
      <c r="Z474" s="33"/>
      <c r="AA474" s="33"/>
      <c r="AB474" s="33"/>
      <c r="AC474" s="33"/>
      <c r="AD474" s="33"/>
      <c r="AE474" s="33"/>
      <c r="AR474" s="189" t="s">
        <v>132</v>
      </c>
      <c r="AT474" s="189" t="s">
        <v>127</v>
      </c>
      <c r="AU474" s="189" t="s">
        <v>83</v>
      </c>
      <c r="AY474" s="16" t="s">
        <v>126</v>
      </c>
      <c r="BE474" s="190">
        <f>IF(N474="základní",J474,0)</f>
        <v>0</v>
      </c>
      <c r="BF474" s="190">
        <f>IF(N474="snížená",J474,0)</f>
        <v>0</v>
      </c>
      <c r="BG474" s="190">
        <f>IF(N474="zákl. přenesená",J474,0)</f>
        <v>0</v>
      </c>
      <c r="BH474" s="190">
        <f>IF(N474="sníž. přenesená",J474,0)</f>
        <v>0</v>
      </c>
      <c r="BI474" s="190">
        <f>IF(N474="nulová",J474,0)</f>
        <v>0</v>
      </c>
      <c r="BJ474" s="16" t="s">
        <v>83</v>
      </c>
      <c r="BK474" s="190">
        <f>ROUND(I474*H474,2)</f>
        <v>0</v>
      </c>
      <c r="BL474" s="16" t="s">
        <v>133</v>
      </c>
      <c r="BM474" s="189" t="s">
        <v>1009</v>
      </c>
    </row>
    <row r="475" spans="1:65" s="2" customFormat="1" ht="19.5">
      <c r="A475" s="33"/>
      <c r="B475" s="34"/>
      <c r="C475" s="35"/>
      <c r="D475" s="191" t="s">
        <v>135</v>
      </c>
      <c r="E475" s="35"/>
      <c r="F475" s="192" t="s">
        <v>1008</v>
      </c>
      <c r="G475" s="35"/>
      <c r="H475" s="35"/>
      <c r="I475" s="35"/>
      <c r="J475" s="35"/>
      <c r="K475" s="35"/>
      <c r="L475" s="38"/>
      <c r="M475" s="194"/>
      <c r="N475" s="195"/>
      <c r="O475" s="70"/>
      <c r="P475" s="70"/>
      <c r="Q475" s="70"/>
      <c r="R475" s="70"/>
      <c r="S475" s="70"/>
      <c r="T475" s="71"/>
      <c r="U475" s="33"/>
      <c r="V475" s="33"/>
      <c r="W475" s="33"/>
      <c r="X475" s="33"/>
      <c r="Y475" s="33"/>
      <c r="Z475" s="33"/>
      <c r="AA475" s="33"/>
      <c r="AB475" s="33"/>
      <c r="AC475" s="33"/>
      <c r="AD475" s="33"/>
      <c r="AE475" s="33"/>
      <c r="AT475" s="16" t="s">
        <v>135</v>
      </c>
      <c r="AU475" s="16" t="s">
        <v>83</v>
      </c>
    </row>
    <row r="476" spans="1:65" s="14" customFormat="1" ht="11.25">
      <c r="B476" s="218"/>
      <c r="C476" s="219"/>
      <c r="D476" s="191" t="s">
        <v>136</v>
      </c>
      <c r="E476" s="220" t="s">
        <v>1</v>
      </c>
      <c r="F476" s="221" t="s">
        <v>1010</v>
      </c>
      <c r="G476" s="219"/>
      <c r="H476" s="220" t="s">
        <v>1</v>
      </c>
      <c r="I476" s="219"/>
      <c r="J476" s="219"/>
      <c r="K476" s="219"/>
      <c r="L476" s="223"/>
      <c r="M476" s="224"/>
      <c r="N476" s="225"/>
      <c r="O476" s="225"/>
      <c r="P476" s="225"/>
      <c r="Q476" s="225"/>
      <c r="R476" s="225"/>
      <c r="S476" s="225"/>
      <c r="T476" s="226"/>
      <c r="AT476" s="227" t="s">
        <v>136</v>
      </c>
      <c r="AU476" s="227" t="s">
        <v>83</v>
      </c>
      <c r="AV476" s="14" t="s">
        <v>83</v>
      </c>
      <c r="AW476" s="14" t="s">
        <v>31</v>
      </c>
      <c r="AX476" s="14" t="s">
        <v>75</v>
      </c>
      <c r="AY476" s="227" t="s">
        <v>126</v>
      </c>
    </row>
    <row r="477" spans="1:65" s="12" customFormat="1" ht="11.25">
      <c r="B477" s="196"/>
      <c r="C477" s="197"/>
      <c r="D477" s="191" t="s">
        <v>136</v>
      </c>
      <c r="E477" s="198" t="s">
        <v>1</v>
      </c>
      <c r="F477" s="199" t="s">
        <v>85</v>
      </c>
      <c r="G477" s="197"/>
      <c r="H477" s="200">
        <v>2</v>
      </c>
      <c r="I477" s="197"/>
      <c r="J477" s="197"/>
      <c r="K477" s="197"/>
      <c r="L477" s="202"/>
      <c r="M477" s="203"/>
      <c r="N477" s="204"/>
      <c r="O477" s="204"/>
      <c r="P477" s="204"/>
      <c r="Q477" s="204"/>
      <c r="R477" s="204"/>
      <c r="S477" s="204"/>
      <c r="T477" s="205"/>
      <c r="AT477" s="206" t="s">
        <v>136</v>
      </c>
      <c r="AU477" s="206" t="s">
        <v>83</v>
      </c>
      <c r="AV477" s="12" t="s">
        <v>85</v>
      </c>
      <c r="AW477" s="12" t="s">
        <v>31</v>
      </c>
      <c r="AX477" s="12" t="s">
        <v>75</v>
      </c>
      <c r="AY477" s="206" t="s">
        <v>126</v>
      </c>
    </row>
    <row r="478" spans="1:65" s="14" customFormat="1" ht="11.25">
      <c r="B478" s="218"/>
      <c r="C478" s="219"/>
      <c r="D478" s="191" t="s">
        <v>136</v>
      </c>
      <c r="E478" s="220" t="s">
        <v>1</v>
      </c>
      <c r="F478" s="221" t="s">
        <v>1011</v>
      </c>
      <c r="G478" s="219"/>
      <c r="H478" s="220" t="s">
        <v>1</v>
      </c>
      <c r="I478" s="219"/>
      <c r="J478" s="219"/>
      <c r="K478" s="219"/>
      <c r="L478" s="223"/>
      <c r="M478" s="224"/>
      <c r="N478" s="225"/>
      <c r="O478" s="225"/>
      <c r="P478" s="225"/>
      <c r="Q478" s="225"/>
      <c r="R478" s="225"/>
      <c r="S478" s="225"/>
      <c r="T478" s="226"/>
      <c r="AT478" s="227" t="s">
        <v>136</v>
      </c>
      <c r="AU478" s="227" t="s">
        <v>83</v>
      </c>
      <c r="AV478" s="14" t="s">
        <v>83</v>
      </c>
      <c r="AW478" s="14" t="s">
        <v>31</v>
      </c>
      <c r="AX478" s="14" t="s">
        <v>75</v>
      </c>
      <c r="AY478" s="227" t="s">
        <v>126</v>
      </c>
    </row>
    <row r="479" spans="1:65" s="12" customFormat="1" ht="11.25">
      <c r="B479" s="196"/>
      <c r="C479" s="197"/>
      <c r="D479" s="191" t="s">
        <v>136</v>
      </c>
      <c r="E479" s="198" t="s">
        <v>1</v>
      </c>
      <c r="F479" s="199" t="s">
        <v>85</v>
      </c>
      <c r="G479" s="197"/>
      <c r="H479" s="200">
        <v>2</v>
      </c>
      <c r="I479" s="197"/>
      <c r="J479" s="197"/>
      <c r="K479" s="197"/>
      <c r="L479" s="202"/>
      <c r="M479" s="203"/>
      <c r="N479" s="204"/>
      <c r="O479" s="204"/>
      <c r="P479" s="204"/>
      <c r="Q479" s="204"/>
      <c r="R479" s="204"/>
      <c r="S479" s="204"/>
      <c r="T479" s="205"/>
      <c r="AT479" s="206" t="s">
        <v>136</v>
      </c>
      <c r="AU479" s="206" t="s">
        <v>83</v>
      </c>
      <c r="AV479" s="12" t="s">
        <v>85</v>
      </c>
      <c r="AW479" s="12" t="s">
        <v>31</v>
      </c>
      <c r="AX479" s="12" t="s">
        <v>75</v>
      </c>
      <c r="AY479" s="206" t="s">
        <v>126</v>
      </c>
    </row>
    <row r="480" spans="1:65" s="14" customFormat="1" ht="11.25">
      <c r="B480" s="218"/>
      <c r="C480" s="219"/>
      <c r="D480" s="191" t="s">
        <v>136</v>
      </c>
      <c r="E480" s="220" t="s">
        <v>1</v>
      </c>
      <c r="F480" s="221" t="s">
        <v>1012</v>
      </c>
      <c r="G480" s="219"/>
      <c r="H480" s="220" t="s">
        <v>1</v>
      </c>
      <c r="I480" s="219"/>
      <c r="J480" s="219"/>
      <c r="K480" s="219"/>
      <c r="L480" s="223"/>
      <c r="M480" s="224"/>
      <c r="N480" s="225"/>
      <c r="O480" s="225"/>
      <c r="P480" s="225"/>
      <c r="Q480" s="225"/>
      <c r="R480" s="225"/>
      <c r="S480" s="225"/>
      <c r="T480" s="226"/>
      <c r="AT480" s="227" t="s">
        <v>136</v>
      </c>
      <c r="AU480" s="227" t="s">
        <v>83</v>
      </c>
      <c r="AV480" s="14" t="s">
        <v>83</v>
      </c>
      <c r="AW480" s="14" t="s">
        <v>31</v>
      </c>
      <c r="AX480" s="14" t="s">
        <v>75</v>
      </c>
      <c r="AY480" s="227" t="s">
        <v>126</v>
      </c>
    </row>
    <row r="481" spans="1:65" s="12" customFormat="1" ht="11.25">
      <c r="B481" s="196"/>
      <c r="C481" s="197"/>
      <c r="D481" s="191" t="s">
        <v>136</v>
      </c>
      <c r="E481" s="198" t="s">
        <v>1</v>
      </c>
      <c r="F481" s="199" t="s">
        <v>85</v>
      </c>
      <c r="G481" s="197"/>
      <c r="H481" s="200">
        <v>2</v>
      </c>
      <c r="I481" s="197"/>
      <c r="J481" s="197"/>
      <c r="K481" s="197"/>
      <c r="L481" s="202"/>
      <c r="M481" s="203"/>
      <c r="N481" s="204"/>
      <c r="O481" s="204"/>
      <c r="P481" s="204"/>
      <c r="Q481" s="204"/>
      <c r="R481" s="204"/>
      <c r="S481" s="204"/>
      <c r="T481" s="205"/>
      <c r="AT481" s="206" t="s">
        <v>136</v>
      </c>
      <c r="AU481" s="206" t="s">
        <v>83</v>
      </c>
      <c r="AV481" s="12" t="s">
        <v>85</v>
      </c>
      <c r="AW481" s="12" t="s">
        <v>31</v>
      </c>
      <c r="AX481" s="12" t="s">
        <v>75</v>
      </c>
      <c r="AY481" s="206" t="s">
        <v>126</v>
      </c>
    </row>
    <row r="482" spans="1:65" s="13" customFormat="1" ht="11.25">
      <c r="B482" s="207"/>
      <c r="C482" s="208"/>
      <c r="D482" s="191" t="s">
        <v>136</v>
      </c>
      <c r="E482" s="209" t="s">
        <v>1</v>
      </c>
      <c r="F482" s="210" t="s">
        <v>138</v>
      </c>
      <c r="G482" s="208"/>
      <c r="H482" s="211">
        <v>6</v>
      </c>
      <c r="I482" s="208"/>
      <c r="J482" s="208"/>
      <c r="K482" s="208"/>
      <c r="L482" s="213"/>
      <c r="M482" s="214"/>
      <c r="N482" s="215"/>
      <c r="O482" s="215"/>
      <c r="P482" s="215"/>
      <c r="Q482" s="215"/>
      <c r="R482" s="215"/>
      <c r="S482" s="215"/>
      <c r="T482" s="216"/>
      <c r="AT482" s="217" t="s">
        <v>136</v>
      </c>
      <c r="AU482" s="217" t="s">
        <v>83</v>
      </c>
      <c r="AV482" s="13" t="s">
        <v>133</v>
      </c>
      <c r="AW482" s="13" t="s">
        <v>31</v>
      </c>
      <c r="AX482" s="13" t="s">
        <v>83</v>
      </c>
      <c r="AY482" s="217" t="s">
        <v>126</v>
      </c>
    </row>
    <row r="483" spans="1:65" s="14" customFormat="1" ht="11.25">
      <c r="B483" s="218"/>
      <c r="C483" s="219"/>
      <c r="D483" s="191" t="s">
        <v>136</v>
      </c>
      <c r="E483" s="220" t="s">
        <v>1</v>
      </c>
      <c r="F483" s="221" t="s">
        <v>139</v>
      </c>
      <c r="G483" s="219"/>
      <c r="H483" s="220" t="s">
        <v>1</v>
      </c>
      <c r="I483" s="219"/>
      <c r="J483" s="219"/>
      <c r="K483" s="219"/>
      <c r="L483" s="223"/>
      <c r="M483" s="224"/>
      <c r="N483" s="225"/>
      <c r="O483" s="225"/>
      <c r="P483" s="225"/>
      <c r="Q483" s="225"/>
      <c r="R483" s="225"/>
      <c r="S483" s="225"/>
      <c r="T483" s="226"/>
      <c r="AT483" s="227" t="s">
        <v>136</v>
      </c>
      <c r="AU483" s="227" t="s">
        <v>83</v>
      </c>
      <c r="AV483" s="14" t="s">
        <v>83</v>
      </c>
      <c r="AW483" s="14" t="s">
        <v>31</v>
      </c>
      <c r="AX483" s="14" t="s">
        <v>75</v>
      </c>
      <c r="AY483" s="227" t="s">
        <v>126</v>
      </c>
    </row>
    <row r="484" spans="1:65" s="2" customFormat="1" ht="24.2" customHeight="1">
      <c r="A484" s="33"/>
      <c r="B484" s="34"/>
      <c r="C484" s="177" t="s">
        <v>327</v>
      </c>
      <c r="D484" s="177" t="s">
        <v>127</v>
      </c>
      <c r="E484" s="178" t="s">
        <v>1013</v>
      </c>
      <c r="F484" s="179" t="s">
        <v>1014</v>
      </c>
      <c r="G484" s="180" t="s">
        <v>142</v>
      </c>
      <c r="H484" s="181">
        <v>2</v>
      </c>
      <c r="I484" s="291"/>
      <c r="J484" s="183">
        <f>ROUND(I484*H484,2)</f>
        <v>0</v>
      </c>
      <c r="K484" s="179" t="s">
        <v>131</v>
      </c>
      <c r="L484" s="184"/>
      <c r="M484" s="185" t="s">
        <v>1</v>
      </c>
      <c r="N484" s="186" t="s">
        <v>40</v>
      </c>
      <c r="O484" s="70"/>
      <c r="P484" s="187">
        <f>O484*H484</f>
        <v>0</v>
      </c>
      <c r="Q484" s="187">
        <v>0.24418999999999999</v>
      </c>
      <c r="R484" s="187">
        <f>Q484*H484</f>
        <v>0.48837999999999998</v>
      </c>
      <c r="S484" s="187">
        <v>0</v>
      </c>
      <c r="T484" s="188">
        <f>S484*H484</f>
        <v>0</v>
      </c>
      <c r="U484" s="33"/>
      <c r="V484" s="33"/>
      <c r="W484" s="33"/>
      <c r="X484" s="33"/>
      <c r="Y484" s="33"/>
      <c r="Z484" s="33"/>
      <c r="AA484" s="33"/>
      <c r="AB484" s="33"/>
      <c r="AC484" s="33"/>
      <c r="AD484" s="33"/>
      <c r="AE484" s="33"/>
      <c r="AR484" s="189" t="s">
        <v>132</v>
      </c>
      <c r="AT484" s="189" t="s">
        <v>127</v>
      </c>
      <c r="AU484" s="189" t="s">
        <v>83</v>
      </c>
      <c r="AY484" s="16" t="s">
        <v>126</v>
      </c>
      <c r="BE484" s="190">
        <f>IF(N484="základní",J484,0)</f>
        <v>0</v>
      </c>
      <c r="BF484" s="190">
        <f>IF(N484="snížená",J484,0)</f>
        <v>0</v>
      </c>
      <c r="BG484" s="190">
        <f>IF(N484="zákl. přenesená",J484,0)</f>
        <v>0</v>
      </c>
      <c r="BH484" s="190">
        <f>IF(N484="sníž. přenesená",J484,0)</f>
        <v>0</v>
      </c>
      <c r="BI484" s="190">
        <f>IF(N484="nulová",J484,0)</f>
        <v>0</v>
      </c>
      <c r="BJ484" s="16" t="s">
        <v>83</v>
      </c>
      <c r="BK484" s="190">
        <f>ROUND(I484*H484,2)</f>
        <v>0</v>
      </c>
      <c r="BL484" s="16" t="s">
        <v>133</v>
      </c>
      <c r="BM484" s="189" t="s">
        <v>1015</v>
      </c>
    </row>
    <row r="485" spans="1:65" s="2" customFormat="1" ht="19.5">
      <c r="A485" s="33"/>
      <c r="B485" s="34"/>
      <c r="C485" s="35"/>
      <c r="D485" s="191" t="s">
        <v>135</v>
      </c>
      <c r="E485" s="35"/>
      <c r="F485" s="192" t="s">
        <v>1014</v>
      </c>
      <c r="G485" s="35"/>
      <c r="H485" s="35"/>
      <c r="I485" s="35"/>
      <c r="J485" s="35"/>
      <c r="K485" s="35"/>
      <c r="L485" s="38"/>
      <c r="M485" s="194"/>
      <c r="N485" s="195"/>
      <c r="O485" s="70"/>
      <c r="P485" s="70"/>
      <c r="Q485" s="70"/>
      <c r="R485" s="70"/>
      <c r="S485" s="70"/>
      <c r="T485" s="71"/>
      <c r="U485" s="33"/>
      <c r="V485" s="33"/>
      <c r="W485" s="33"/>
      <c r="X485" s="33"/>
      <c r="Y485" s="33"/>
      <c r="Z485" s="33"/>
      <c r="AA485" s="33"/>
      <c r="AB485" s="33"/>
      <c r="AC485" s="33"/>
      <c r="AD485" s="33"/>
      <c r="AE485" s="33"/>
      <c r="AT485" s="16" t="s">
        <v>135</v>
      </c>
      <c r="AU485" s="16" t="s">
        <v>83</v>
      </c>
    </row>
    <row r="486" spans="1:65" s="14" customFormat="1" ht="11.25">
      <c r="B486" s="218"/>
      <c r="C486" s="219"/>
      <c r="D486" s="191" t="s">
        <v>136</v>
      </c>
      <c r="E486" s="220" t="s">
        <v>1</v>
      </c>
      <c r="F486" s="221" t="s">
        <v>1016</v>
      </c>
      <c r="G486" s="219"/>
      <c r="H486" s="220" t="s">
        <v>1</v>
      </c>
      <c r="I486" s="219"/>
      <c r="J486" s="219"/>
      <c r="K486" s="219"/>
      <c r="L486" s="223"/>
      <c r="M486" s="224"/>
      <c r="N486" s="225"/>
      <c r="O486" s="225"/>
      <c r="P486" s="225"/>
      <c r="Q486" s="225"/>
      <c r="R486" s="225"/>
      <c r="S486" s="225"/>
      <c r="T486" s="226"/>
      <c r="AT486" s="227" t="s">
        <v>136</v>
      </c>
      <c r="AU486" s="227" t="s">
        <v>83</v>
      </c>
      <c r="AV486" s="14" t="s">
        <v>83</v>
      </c>
      <c r="AW486" s="14" t="s">
        <v>31</v>
      </c>
      <c r="AX486" s="14" t="s">
        <v>75</v>
      </c>
      <c r="AY486" s="227" t="s">
        <v>126</v>
      </c>
    </row>
    <row r="487" spans="1:65" s="12" customFormat="1" ht="11.25">
      <c r="B487" s="196"/>
      <c r="C487" s="197"/>
      <c r="D487" s="191" t="s">
        <v>136</v>
      </c>
      <c r="E487" s="198" t="s">
        <v>1</v>
      </c>
      <c r="F487" s="199" t="s">
        <v>85</v>
      </c>
      <c r="G487" s="197"/>
      <c r="H487" s="200">
        <v>2</v>
      </c>
      <c r="I487" s="197"/>
      <c r="J487" s="197"/>
      <c r="K487" s="197"/>
      <c r="L487" s="202"/>
      <c r="M487" s="203"/>
      <c r="N487" s="204"/>
      <c r="O487" s="204"/>
      <c r="P487" s="204"/>
      <c r="Q487" s="204"/>
      <c r="R487" s="204"/>
      <c r="S487" s="204"/>
      <c r="T487" s="205"/>
      <c r="AT487" s="206" t="s">
        <v>136</v>
      </c>
      <c r="AU487" s="206" t="s">
        <v>83</v>
      </c>
      <c r="AV487" s="12" t="s">
        <v>85</v>
      </c>
      <c r="AW487" s="12" t="s">
        <v>31</v>
      </c>
      <c r="AX487" s="12" t="s">
        <v>75</v>
      </c>
      <c r="AY487" s="206" t="s">
        <v>126</v>
      </c>
    </row>
    <row r="488" spans="1:65" s="13" customFormat="1" ht="11.25">
      <c r="B488" s="207"/>
      <c r="C488" s="208"/>
      <c r="D488" s="191" t="s">
        <v>136</v>
      </c>
      <c r="E488" s="209" t="s">
        <v>1</v>
      </c>
      <c r="F488" s="210" t="s">
        <v>138</v>
      </c>
      <c r="G488" s="208"/>
      <c r="H488" s="211">
        <v>2</v>
      </c>
      <c r="I488" s="208"/>
      <c r="J488" s="208"/>
      <c r="K488" s="208"/>
      <c r="L488" s="213"/>
      <c r="M488" s="214"/>
      <c r="N488" s="215"/>
      <c r="O488" s="215"/>
      <c r="P488" s="215"/>
      <c r="Q488" s="215"/>
      <c r="R488" s="215"/>
      <c r="S488" s="215"/>
      <c r="T488" s="216"/>
      <c r="AT488" s="217" t="s">
        <v>136</v>
      </c>
      <c r="AU488" s="217" t="s">
        <v>83</v>
      </c>
      <c r="AV488" s="13" t="s">
        <v>133</v>
      </c>
      <c r="AW488" s="13" t="s">
        <v>31</v>
      </c>
      <c r="AX488" s="13" t="s">
        <v>83</v>
      </c>
      <c r="AY488" s="217" t="s">
        <v>126</v>
      </c>
    </row>
    <row r="489" spans="1:65" s="14" customFormat="1" ht="11.25">
      <c r="B489" s="218"/>
      <c r="C489" s="219"/>
      <c r="D489" s="191" t="s">
        <v>136</v>
      </c>
      <c r="E489" s="220" t="s">
        <v>1</v>
      </c>
      <c r="F489" s="221" t="s">
        <v>139</v>
      </c>
      <c r="G489" s="219"/>
      <c r="H489" s="220" t="s">
        <v>1</v>
      </c>
      <c r="I489" s="219"/>
      <c r="J489" s="219"/>
      <c r="K489" s="219"/>
      <c r="L489" s="223"/>
      <c r="M489" s="224"/>
      <c r="N489" s="225"/>
      <c r="O489" s="225"/>
      <c r="P489" s="225"/>
      <c r="Q489" s="225"/>
      <c r="R489" s="225"/>
      <c r="S489" s="225"/>
      <c r="T489" s="226"/>
      <c r="AT489" s="227" t="s">
        <v>136</v>
      </c>
      <c r="AU489" s="227" t="s">
        <v>83</v>
      </c>
      <c r="AV489" s="14" t="s">
        <v>83</v>
      </c>
      <c r="AW489" s="14" t="s">
        <v>31</v>
      </c>
      <c r="AX489" s="14" t="s">
        <v>75</v>
      </c>
      <c r="AY489" s="227" t="s">
        <v>126</v>
      </c>
    </row>
    <row r="490" spans="1:65" s="2" customFormat="1" ht="16.5" customHeight="1">
      <c r="A490" s="33"/>
      <c r="B490" s="34"/>
      <c r="C490" s="177" t="s">
        <v>333</v>
      </c>
      <c r="D490" s="177" t="s">
        <v>127</v>
      </c>
      <c r="E490" s="178" t="s">
        <v>1017</v>
      </c>
      <c r="F490" s="179" t="s">
        <v>1018</v>
      </c>
      <c r="G490" s="180" t="s">
        <v>142</v>
      </c>
      <c r="H490" s="181">
        <v>3</v>
      </c>
      <c r="I490" s="291"/>
      <c r="J490" s="183">
        <f>ROUND(I490*H490,2)</f>
        <v>0</v>
      </c>
      <c r="K490" s="179" t="s">
        <v>131</v>
      </c>
      <c r="L490" s="184"/>
      <c r="M490" s="185" t="s">
        <v>1</v>
      </c>
      <c r="N490" s="186" t="s">
        <v>40</v>
      </c>
      <c r="O490" s="70"/>
      <c r="P490" s="187">
        <f>O490*H490</f>
        <v>0</v>
      </c>
      <c r="Q490" s="187">
        <v>0.06</v>
      </c>
      <c r="R490" s="187">
        <f>Q490*H490</f>
        <v>0.18</v>
      </c>
      <c r="S490" s="187">
        <v>0</v>
      </c>
      <c r="T490" s="188">
        <f>S490*H490</f>
        <v>0</v>
      </c>
      <c r="U490" s="33"/>
      <c r="V490" s="33"/>
      <c r="W490" s="33"/>
      <c r="X490" s="33"/>
      <c r="Y490" s="33"/>
      <c r="Z490" s="33"/>
      <c r="AA490" s="33"/>
      <c r="AB490" s="33"/>
      <c r="AC490" s="33"/>
      <c r="AD490" s="33"/>
      <c r="AE490" s="33"/>
      <c r="AR490" s="189" t="s">
        <v>132</v>
      </c>
      <c r="AT490" s="189" t="s">
        <v>127</v>
      </c>
      <c r="AU490" s="189" t="s">
        <v>83</v>
      </c>
      <c r="AY490" s="16" t="s">
        <v>126</v>
      </c>
      <c r="BE490" s="190">
        <f>IF(N490="základní",J490,0)</f>
        <v>0</v>
      </c>
      <c r="BF490" s="190">
        <f>IF(N490="snížená",J490,0)</f>
        <v>0</v>
      </c>
      <c r="BG490" s="190">
        <f>IF(N490="zákl. přenesená",J490,0)</f>
        <v>0</v>
      </c>
      <c r="BH490" s="190">
        <f>IF(N490="sníž. přenesená",J490,0)</f>
        <v>0</v>
      </c>
      <c r="BI490" s="190">
        <f>IF(N490="nulová",J490,0)</f>
        <v>0</v>
      </c>
      <c r="BJ490" s="16" t="s">
        <v>83</v>
      </c>
      <c r="BK490" s="190">
        <f>ROUND(I490*H490,2)</f>
        <v>0</v>
      </c>
      <c r="BL490" s="16" t="s">
        <v>133</v>
      </c>
      <c r="BM490" s="189" t="s">
        <v>1019</v>
      </c>
    </row>
    <row r="491" spans="1:65" s="2" customFormat="1" ht="11.25">
      <c r="A491" s="33"/>
      <c r="B491" s="34"/>
      <c r="C491" s="35"/>
      <c r="D491" s="191" t="s">
        <v>135</v>
      </c>
      <c r="E491" s="35"/>
      <c r="F491" s="192" t="s">
        <v>1018</v>
      </c>
      <c r="G491" s="35"/>
      <c r="H491" s="35"/>
      <c r="I491" s="35"/>
      <c r="J491" s="35"/>
      <c r="K491" s="35"/>
      <c r="L491" s="38"/>
      <c r="M491" s="194"/>
      <c r="N491" s="195"/>
      <c r="O491" s="70"/>
      <c r="P491" s="70"/>
      <c r="Q491" s="70"/>
      <c r="R491" s="70"/>
      <c r="S491" s="70"/>
      <c r="T491" s="71"/>
      <c r="U491" s="33"/>
      <c r="V491" s="33"/>
      <c r="W491" s="33"/>
      <c r="X491" s="33"/>
      <c r="Y491" s="33"/>
      <c r="Z491" s="33"/>
      <c r="AA491" s="33"/>
      <c r="AB491" s="33"/>
      <c r="AC491" s="33"/>
      <c r="AD491" s="33"/>
      <c r="AE491" s="33"/>
      <c r="AT491" s="16" t="s">
        <v>135</v>
      </c>
      <c r="AU491" s="16" t="s">
        <v>83</v>
      </c>
    </row>
    <row r="492" spans="1:65" s="12" customFormat="1" ht="11.25">
      <c r="B492" s="196"/>
      <c r="C492" s="197"/>
      <c r="D492" s="191" t="s">
        <v>136</v>
      </c>
      <c r="E492" s="198" t="s">
        <v>1</v>
      </c>
      <c r="F492" s="199" t="s">
        <v>125</v>
      </c>
      <c r="G492" s="197"/>
      <c r="H492" s="200">
        <v>3</v>
      </c>
      <c r="I492" s="197"/>
      <c r="J492" s="197"/>
      <c r="K492" s="197"/>
      <c r="L492" s="202"/>
      <c r="M492" s="203"/>
      <c r="N492" s="204"/>
      <c r="O492" s="204"/>
      <c r="P492" s="204"/>
      <c r="Q492" s="204"/>
      <c r="R492" s="204"/>
      <c r="S492" s="204"/>
      <c r="T492" s="205"/>
      <c r="AT492" s="206" t="s">
        <v>136</v>
      </c>
      <c r="AU492" s="206" t="s">
        <v>83</v>
      </c>
      <c r="AV492" s="12" t="s">
        <v>85</v>
      </c>
      <c r="AW492" s="12" t="s">
        <v>31</v>
      </c>
      <c r="AX492" s="12" t="s">
        <v>75</v>
      </c>
      <c r="AY492" s="206" t="s">
        <v>126</v>
      </c>
    </row>
    <row r="493" spans="1:65" s="13" customFormat="1" ht="11.25">
      <c r="B493" s="207"/>
      <c r="C493" s="208"/>
      <c r="D493" s="191" t="s">
        <v>136</v>
      </c>
      <c r="E493" s="209" t="s">
        <v>1</v>
      </c>
      <c r="F493" s="210" t="s">
        <v>138</v>
      </c>
      <c r="G493" s="208"/>
      <c r="H493" s="211">
        <v>3</v>
      </c>
      <c r="I493" s="208"/>
      <c r="J493" s="208"/>
      <c r="K493" s="208"/>
      <c r="L493" s="213"/>
      <c r="M493" s="214"/>
      <c r="N493" s="215"/>
      <c r="O493" s="215"/>
      <c r="P493" s="215"/>
      <c r="Q493" s="215"/>
      <c r="R493" s="215"/>
      <c r="S493" s="215"/>
      <c r="T493" s="216"/>
      <c r="AT493" s="217" t="s">
        <v>136</v>
      </c>
      <c r="AU493" s="217" t="s">
        <v>83</v>
      </c>
      <c r="AV493" s="13" t="s">
        <v>133</v>
      </c>
      <c r="AW493" s="13" t="s">
        <v>31</v>
      </c>
      <c r="AX493" s="13" t="s">
        <v>83</v>
      </c>
      <c r="AY493" s="217" t="s">
        <v>126</v>
      </c>
    </row>
    <row r="494" spans="1:65" s="14" customFormat="1" ht="11.25">
      <c r="B494" s="218"/>
      <c r="C494" s="219"/>
      <c r="D494" s="191" t="s">
        <v>136</v>
      </c>
      <c r="E494" s="220" t="s">
        <v>1</v>
      </c>
      <c r="F494" s="221" t="s">
        <v>139</v>
      </c>
      <c r="G494" s="219"/>
      <c r="H494" s="220" t="s">
        <v>1</v>
      </c>
      <c r="I494" s="219"/>
      <c r="J494" s="219"/>
      <c r="K494" s="219"/>
      <c r="L494" s="223"/>
      <c r="M494" s="224"/>
      <c r="N494" s="225"/>
      <c r="O494" s="225"/>
      <c r="P494" s="225"/>
      <c r="Q494" s="225"/>
      <c r="R494" s="225"/>
      <c r="S494" s="225"/>
      <c r="T494" s="226"/>
      <c r="AT494" s="227" t="s">
        <v>136</v>
      </c>
      <c r="AU494" s="227" t="s">
        <v>83</v>
      </c>
      <c r="AV494" s="14" t="s">
        <v>83</v>
      </c>
      <c r="AW494" s="14" t="s">
        <v>31</v>
      </c>
      <c r="AX494" s="14" t="s">
        <v>75</v>
      </c>
      <c r="AY494" s="227" t="s">
        <v>126</v>
      </c>
    </row>
    <row r="495" spans="1:65" s="2" customFormat="1" ht="24.2" customHeight="1">
      <c r="A495" s="33"/>
      <c r="B495" s="34"/>
      <c r="C495" s="177" t="s">
        <v>338</v>
      </c>
      <c r="D495" s="177" t="s">
        <v>127</v>
      </c>
      <c r="E495" s="178" t="s">
        <v>1020</v>
      </c>
      <c r="F495" s="179" t="s">
        <v>1021</v>
      </c>
      <c r="G495" s="180" t="s">
        <v>142</v>
      </c>
      <c r="H495" s="181">
        <v>1</v>
      </c>
      <c r="I495" s="291"/>
      <c r="J495" s="183">
        <f>ROUND(I495*H495,2)</f>
        <v>0</v>
      </c>
      <c r="K495" s="179" t="s">
        <v>131</v>
      </c>
      <c r="L495" s="184"/>
      <c r="M495" s="185" t="s">
        <v>1</v>
      </c>
      <c r="N495" s="186" t="s">
        <v>40</v>
      </c>
      <c r="O495" s="70"/>
      <c r="P495" s="187">
        <f>O495*H495</f>
        <v>0</v>
      </c>
      <c r="Q495" s="187">
        <v>9.4499999999999993</v>
      </c>
      <c r="R495" s="187">
        <f>Q495*H495</f>
        <v>9.4499999999999993</v>
      </c>
      <c r="S495" s="187">
        <v>0</v>
      </c>
      <c r="T495" s="188">
        <f>S495*H495</f>
        <v>0</v>
      </c>
      <c r="U495" s="33"/>
      <c r="V495" s="33"/>
      <c r="W495" s="33"/>
      <c r="X495" s="33"/>
      <c r="Y495" s="33"/>
      <c r="Z495" s="33"/>
      <c r="AA495" s="33"/>
      <c r="AB495" s="33"/>
      <c r="AC495" s="33"/>
      <c r="AD495" s="33"/>
      <c r="AE495" s="33"/>
      <c r="AR495" s="189" t="s">
        <v>132</v>
      </c>
      <c r="AT495" s="189" t="s">
        <v>127</v>
      </c>
      <c r="AU495" s="189" t="s">
        <v>83</v>
      </c>
      <c r="AY495" s="16" t="s">
        <v>126</v>
      </c>
      <c r="BE495" s="190">
        <f>IF(N495="základní",J495,0)</f>
        <v>0</v>
      </c>
      <c r="BF495" s="190">
        <f>IF(N495="snížená",J495,0)</f>
        <v>0</v>
      </c>
      <c r="BG495" s="190">
        <f>IF(N495="zákl. přenesená",J495,0)</f>
        <v>0</v>
      </c>
      <c r="BH495" s="190">
        <f>IF(N495="sníž. přenesená",J495,0)</f>
        <v>0</v>
      </c>
      <c r="BI495" s="190">
        <f>IF(N495="nulová",J495,0)</f>
        <v>0</v>
      </c>
      <c r="BJ495" s="16" t="s">
        <v>83</v>
      </c>
      <c r="BK495" s="190">
        <f>ROUND(I495*H495,2)</f>
        <v>0</v>
      </c>
      <c r="BL495" s="16" t="s">
        <v>133</v>
      </c>
      <c r="BM495" s="189" t="s">
        <v>1022</v>
      </c>
    </row>
    <row r="496" spans="1:65" s="2" customFormat="1" ht="19.5">
      <c r="A496" s="33"/>
      <c r="B496" s="34"/>
      <c r="C496" s="35"/>
      <c r="D496" s="191" t="s">
        <v>135</v>
      </c>
      <c r="E496" s="35"/>
      <c r="F496" s="192" t="s">
        <v>1021</v>
      </c>
      <c r="G496" s="35"/>
      <c r="H496" s="35"/>
      <c r="I496" s="193"/>
      <c r="J496" s="35"/>
      <c r="K496" s="35"/>
      <c r="L496" s="38"/>
      <c r="M496" s="194"/>
      <c r="N496" s="195"/>
      <c r="O496" s="70"/>
      <c r="P496" s="70"/>
      <c r="Q496" s="70"/>
      <c r="R496" s="70"/>
      <c r="S496" s="70"/>
      <c r="T496" s="71"/>
      <c r="U496" s="33"/>
      <c r="V496" s="33"/>
      <c r="W496" s="33"/>
      <c r="X496" s="33"/>
      <c r="Y496" s="33"/>
      <c r="Z496" s="33"/>
      <c r="AA496" s="33"/>
      <c r="AB496" s="33"/>
      <c r="AC496" s="33"/>
      <c r="AD496" s="33"/>
      <c r="AE496" s="33"/>
      <c r="AT496" s="16" t="s">
        <v>135</v>
      </c>
      <c r="AU496" s="16" t="s">
        <v>83</v>
      </c>
    </row>
    <row r="497" spans="1:65" s="14" customFormat="1" ht="11.25">
      <c r="B497" s="218"/>
      <c r="C497" s="219"/>
      <c r="D497" s="191" t="s">
        <v>136</v>
      </c>
      <c r="E497" s="220" t="s">
        <v>1</v>
      </c>
      <c r="F497" s="221" t="s">
        <v>830</v>
      </c>
      <c r="G497" s="219"/>
      <c r="H497" s="220" t="s">
        <v>1</v>
      </c>
      <c r="I497" s="222"/>
      <c r="J497" s="219"/>
      <c r="K497" s="219"/>
      <c r="L497" s="223"/>
      <c r="M497" s="224"/>
      <c r="N497" s="225"/>
      <c r="O497" s="225"/>
      <c r="P497" s="225"/>
      <c r="Q497" s="225"/>
      <c r="R497" s="225"/>
      <c r="S497" s="225"/>
      <c r="T497" s="226"/>
      <c r="AT497" s="227" t="s">
        <v>136</v>
      </c>
      <c r="AU497" s="227" t="s">
        <v>83</v>
      </c>
      <c r="AV497" s="14" t="s">
        <v>83</v>
      </c>
      <c r="AW497" s="14" t="s">
        <v>31</v>
      </c>
      <c r="AX497" s="14" t="s">
        <v>75</v>
      </c>
      <c r="AY497" s="227" t="s">
        <v>126</v>
      </c>
    </row>
    <row r="498" spans="1:65" s="12" customFormat="1" ht="11.25">
      <c r="B498" s="196"/>
      <c r="C498" s="197"/>
      <c r="D498" s="191" t="s">
        <v>136</v>
      </c>
      <c r="E498" s="198" t="s">
        <v>1</v>
      </c>
      <c r="F498" s="199" t="s">
        <v>83</v>
      </c>
      <c r="G498" s="197"/>
      <c r="H498" s="200">
        <v>1</v>
      </c>
      <c r="I498" s="201"/>
      <c r="J498" s="197"/>
      <c r="K498" s="197"/>
      <c r="L498" s="202"/>
      <c r="M498" s="203"/>
      <c r="N498" s="204"/>
      <c r="O498" s="204"/>
      <c r="P498" s="204"/>
      <c r="Q498" s="204"/>
      <c r="R498" s="204"/>
      <c r="S498" s="204"/>
      <c r="T498" s="205"/>
      <c r="AT498" s="206" t="s">
        <v>136</v>
      </c>
      <c r="AU498" s="206" t="s">
        <v>83</v>
      </c>
      <c r="AV498" s="12" t="s">
        <v>85</v>
      </c>
      <c r="AW498" s="12" t="s">
        <v>31</v>
      </c>
      <c r="AX498" s="12" t="s">
        <v>75</v>
      </c>
      <c r="AY498" s="206" t="s">
        <v>126</v>
      </c>
    </row>
    <row r="499" spans="1:65" s="13" customFormat="1" ht="11.25">
      <c r="B499" s="207"/>
      <c r="C499" s="208"/>
      <c r="D499" s="191" t="s">
        <v>136</v>
      </c>
      <c r="E499" s="209" t="s">
        <v>1</v>
      </c>
      <c r="F499" s="210" t="s">
        <v>138</v>
      </c>
      <c r="G499" s="208"/>
      <c r="H499" s="211">
        <v>1</v>
      </c>
      <c r="I499" s="212"/>
      <c r="J499" s="208"/>
      <c r="K499" s="208"/>
      <c r="L499" s="213"/>
      <c r="M499" s="214"/>
      <c r="N499" s="215"/>
      <c r="O499" s="215"/>
      <c r="P499" s="215"/>
      <c r="Q499" s="215"/>
      <c r="R499" s="215"/>
      <c r="S499" s="215"/>
      <c r="T499" s="216"/>
      <c r="AT499" s="217" t="s">
        <v>136</v>
      </c>
      <c r="AU499" s="217" t="s">
        <v>83</v>
      </c>
      <c r="AV499" s="13" t="s">
        <v>133</v>
      </c>
      <c r="AW499" s="13" t="s">
        <v>31</v>
      </c>
      <c r="AX499" s="13" t="s">
        <v>83</v>
      </c>
      <c r="AY499" s="217" t="s">
        <v>126</v>
      </c>
    </row>
    <row r="500" spans="1:65" s="14" customFormat="1" ht="11.25">
      <c r="B500" s="218"/>
      <c r="C500" s="219"/>
      <c r="D500" s="191" t="s">
        <v>136</v>
      </c>
      <c r="E500" s="220" t="s">
        <v>1</v>
      </c>
      <c r="F500" s="221" t="s">
        <v>139</v>
      </c>
      <c r="G500" s="219"/>
      <c r="H500" s="220" t="s">
        <v>1</v>
      </c>
      <c r="I500" s="222"/>
      <c r="J500" s="219"/>
      <c r="K500" s="219"/>
      <c r="L500" s="223"/>
      <c r="M500" s="224"/>
      <c r="N500" s="225"/>
      <c r="O500" s="225"/>
      <c r="P500" s="225"/>
      <c r="Q500" s="225"/>
      <c r="R500" s="225"/>
      <c r="S500" s="225"/>
      <c r="T500" s="226"/>
      <c r="AT500" s="227" t="s">
        <v>136</v>
      </c>
      <c r="AU500" s="227" t="s">
        <v>83</v>
      </c>
      <c r="AV500" s="14" t="s">
        <v>83</v>
      </c>
      <c r="AW500" s="14" t="s">
        <v>31</v>
      </c>
      <c r="AX500" s="14" t="s">
        <v>75</v>
      </c>
      <c r="AY500" s="227" t="s">
        <v>126</v>
      </c>
    </row>
    <row r="501" spans="1:65" s="11" customFormat="1" ht="25.9" customHeight="1">
      <c r="B501" s="163"/>
      <c r="C501" s="164"/>
      <c r="D501" s="165" t="s">
        <v>74</v>
      </c>
      <c r="E501" s="166" t="s">
        <v>127</v>
      </c>
      <c r="F501" s="166" t="s">
        <v>242</v>
      </c>
      <c r="G501" s="164"/>
      <c r="H501" s="164"/>
      <c r="I501" s="167"/>
      <c r="J501" s="168">
        <f>BK501</f>
        <v>0</v>
      </c>
      <c r="K501" s="164"/>
      <c r="L501" s="169"/>
      <c r="M501" s="170"/>
      <c r="N501" s="171"/>
      <c r="O501" s="171"/>
      <c r="P501" s="172">
        <f>SUM(P502:P783)</f>
        <v>0</v>
      </c>
      <c r="Q501" s="171"/>
      <c r="R501" s="172">
        <f>SUM(R502:R783)</f>
        <v>2626.62538</v>
      </c>
      <c r="S501" s="171"/>
      <c r="T501" s="173">
        <f>SUM(T502:T783)</f>
        <v>0</v>
      </c>
      <c r="AR501" s="174" t="s">
        <v>125</v>
      </c>
      <c r="AT501" s="175" t="s">
        <v>74</v>
      </c>
      <c r="AU501" s="175" t="s">
        <v>75</v>
      </c>
      <c r="AY501" s="174" t="s">
        <v>126</v>
      </c>
      <c r="BK501" s="176">
        <f>SUM(BK502:BK783)</f>
        <v>0</v>
      </c>
    </row>
    <row r="502" spans="1:65" s="2" customFormat="1" ht="33" customHeight="1">
      <c r="A502" s="33"/>
      <c r="B502" s="34"/>
      <c r="C502" s="177" t="s">
        <v>344</v>
      </c>
      <c r="D502" s="177" t="s">
        <v>127</v>
      </c>
      <c r="E502" s="178" t="s">
        <v>243</v>
      </c>
      <c r="F502" s="179" t="s">
        <v>244</v>
      </c>
      <c r="G502" s="180" t="s">
        <v>142</v>
      </c>
      <c r="H502" s="181">
        <v>794</v>
      </c>
      <c r="I502" s="182"/>
      <c r="J502" s="183">
        <f>ROUND(I502*H502,2)</f>
        <v>0</v>
      </c>
      <c r="K502" s="179" t="s">
        <v>1</v>
      </c>
      <c r="L502" s="184"/>
      <c r="M502" s="185" t="s">
        <v>1</v>
      </c>
      <c r="N502" s="186" t="s">
        <v>40</v>
      </c>
      <c r="O502" s="70"/>
      <c r="P502" s="187">
        <f>O502*H502</f>
        <v>0</v>
      </c>
      <c r="Q502" s="187">
        <v>0.32700000000000001</v>
      </c>
      <c r="R502" s="187">
        <f>Q502*H502</f>
        <v>259.63800000000003</v>
      </c>
      <c r="S502" s="187">
        <v>0</v>
      </c>
      <c r="T502" s="188">
        <f>S502*H502</f>
        <v>0</v>
      </c>
      <c r="U502" s="33"/>
      <c r="V502" s="33"/>
      <c r="W502" s="33"/>
      <c r="X502" s="33"/>
      <c r="Y502" s="33"/>
      <c r="Z502" s="33"/>
      <c r="AA502" s="33"/>
      <c r="AB502" s="33"/>
      <c r="AC502" s="33"/>
      <c r="AD502" s="33"/>
      <c r="AE502" s="33"/>
      <c r="AR502" s="189" t="s">
        <v>132</v>
      </c>
      <c r="AT502" s="189" t="s">
        <v>127</v>
      </c>
      <c r="AU502" s="189" t="s">
        <v>83</v>
      </c>
      <c r="AY502" s="16" t="s">
        <v>126</v>
      </c>
      <c r="BE502" s="190">
        <f>IF(N502="základní",J502,0)</f>
        <v>0</v>
      </c>
      <c r="BF502" s="190">
        <f>IF(N502="snížená",J502,0)</f>
        <v>0</v>
      </c>
      <c r="BG502" s="190">
        <f>IF(N502="zákl. přenesená",J502,0)</f>
        <v>0</v>
      </c>
      <c r="BH502" s="190">
        <f>IF(N502="sníž. přenesená",J502,0)</f>
        <v>0</v>
      </c>
      <c r="BI502" s="190">
        <f>IF(N502="nulová",J502,0)</f>
        <v>0</v>
      </c>
      <c r="BJ502" s="16" t="s">
        <v>83</v>
      </c>
      <c r="BK502" s="190">
        <f>ROUND(I502*H502,2)</f>
        <v>0</v>
      </c>
      <c r="BL502" s="16" t="s">
        <v>133</v>
      </c>
      <c r="BM502" s="189" t="s">
        <v>1023</v>
      </c>
    </row>
    <row r="503" spans="1:65" s="2" customFormat="1" ht="19.5">
      <c r="A503" s="33"/>
      <c r="B503" s="34"/>
      <c r="C503" s="35"/>
      <c r="D503" s="191" t="s">
        <v>135</v>
      </c>
      <c r="E503" s="35"/>
      <c r="F503" s="192" t="s">
        <v>244</v>
      </c>
      <c r="G503" s="35"/>
      <c r="H503" s="35"/>
      <c r="I503" s="193"/>
      <c r="J503" s="35"/>
      <c r="K503" s="35"/>
      <c r="L503" s="38"/>
      <c r="M503" s="194"/>
      <c r="N503" s="195"/>
      <c r="O503" s="70"/>
      <c r="P503" s="70"/>
      <c r="Q503" s="70"/>
      <c r="R503" s="70"/>
      <c r="S503" s="70"/>
      <c r="T503" s="71"/>
      <c r="U503" s="33"/>
      <c r="V503" s="33"/>
      <c r="W503" s="33"/>
      <c r="X503" s="33"/>
      <c r="Y503" s="33"/>
      <c r="Z503" s="33"/>
      <c r="AA503" s="33"/>
      <c r="AB503" s="33"/>
      <c r="AC503" s="33"/>
      <c r="AD503" s="33"/>
      <c r="AE503" s="33"/>
      <c r="AT503" s="16" t="s">
        <v>135</v>
      </c>
      <c r="AU503" s="16" t="s">
        <v>83</v>
      </c>
    </row>
    <row r="504" spans="1:65" s="14" customFormat="1" ht="11.25">
      <c r="B504" s="218"/>
      <c r="C504" s="219"/>
      <c r="D504" s="191" t="s">
        <v>136</v>
      </c>
      <c r="E504" s="220" t="s">
        <v>1</v>
      </c>
      <c r="F504" s="221" t="s">
        <v>1024</v>
      </c>
      <c r="G504" s="219"/>
      <c r="H504" s="220" t="s">
        <v>1</v>
      </c>
      <c r="I504" s="222"/>
      <c r="J504" s="219"/>
      <c r="K504" s="219"/>
      <c r="L504" s="223"/>
      <c r="M504" s="224"/>
      <c r="N504" s="225"/>
      <c r="O504" s="225"/>
      <c r="P504" s="225"/>
      <c r="Q504" s="225"/>
      <c r="R504" s="225"/>
      <c r="S504" s="225"/>
      <c r="T504" s="226"/>
      <c r="AT504" s="227" t="s">
        <v>136</v>
      </c>
      <c r="AU504" s="227" t="s">
        <v>83</v>
      </c>
      <c r="AV504" s="14" t="s">
        <v>83</v>
      </c>
      <c r="AW504" s="14" t="s">
        <v>31</v>
      </c>
      <c r="AX504" s="14" t="s">
        <v>75</v>
      </c>
      <c r="AY504" s="227" t="s">
        <v>126</v>
      </c>
    </row>
    <row r="505" spans="1:65" s="12" customFormat="1" ht="11.25">
      <c r="B505" s="196"/>
      <c r="C505" s="197"/>
      <c r="D505" s="191" t="s">
        <v>136</v>
      </c>
      <c r="E505" s="198" t="s">
        <v>1</v>
      </c>
      <c r="F505" s="199" t="s">
        <v>1025</v>
      </c>
      <c r="G505" s="197"/>
      <c r="H505" s="200">
        <v>252.56</v>
      </c>
      <c r="I505" s="201"/>
      <c r="J505" s="197"/>
      <c r="K505" s="197"/>
      <c r="L505" s="202"/>
      <c r="M505" s="203"/>
      <c r="N505" s="204"/>
      <c r="O505" s="204"/>
      <c r="P505" s="204"/>
      <c r="Q505" s="204"/>
      <c r="R505" s="204"/>
      <c r="S505" s="204"/>
      <c r="T505" s="205"/>
      <c r="AT505" s="206" t="s">
        <v>136</v>
      </c>
      <c r="AU505" s="206" t="s">
        <v>83</v>
      </c>
      <c r="AV505" s="12" t="s">
        <v>85</v>
      </c>
      <c r="AW505" s="12" t="s">
        <v>31</v>
      </c>
      <c r="AX505" s="12" t="s">
        <v>75</v>
      </c>
      <c r="AY505" s="206" t="s">
        <v>126</v>
      </c>
    </row>
    <row r="506" spans="1:65" s="12" customFormat="1" ht="11.25">
      <c r="B506" s="196"/>
      <c r="C506" s="197"/>
      <c r="D506" s="191" t="s">
        <v>136</v>
      </c>
      <c r="E506" s="198" t="s">
        <v>1</v>
      </c>
      <c r="F506" s="199" t="s">
        <v>1026</v>
      </c>
      <c r="G506" s="197"/>
      <c r="H506" s="200">
        <v>0.44</v>
      </c>
      <c r="I506" s="201"/>
      <c r="J506" s="197"/>
      <c r="K506" s="197"/>
      <c r="L506" s="202"/>
      <c r="M506" s="203"/>
      <c r="N506" s="204"/>
      <c r="O506" s="204"/>
      <c r="P506" s="204"/>
      <c r="Q506" s="204"/>
      <c r="R506" s="204"/>
      <c r="S506" s="204"/>
      <c r="T506" s="205"/>
      <c r="AT506" s="206" t="s">
        <v>136</v>
      </c>
      <c r="AU506" s="206" t="s">
        <v>83</v>
      </c>
      <c r="AV506" s="12" t="s">
        <v>85</v>
      </c>
      <c r="AW506" s="12" t="s">
        <v>31</v>
      </c>
      <c r="AX506" s="12" t="s">
        <v>75</v>
      </c>
      <c r="AY506" s="206" t="s">
        <v>126</v>
      </c>
    </row>
    <row r="507" spans="1:65" s="14" customFormat="1" ht="11.25">
      <c r="B507" s="218"/>
      <c r="C507" s="219"/>
      <c r="D507" s="191" t="s">
        <v>136</v>
      </c>
      <c r="E507" s="220" t="s">
        <v>1</v>
      </c>
      <c r="F507" s="221" t="s">
        <v>1027</v>
      </c>
      <c r="G507" s="219"/>
      <c r="H507" s="220" t="s">
        <v>1</v>
      </c>
      <c r="I507" s="222"/>
      <c r="J507" s="219"/>
      <c r="K507" s="219"/>
      <c r="L507" s="223"/>
      <c r="M507" s="224"/>
      <c r="N507" s="225"/>
      <c r="O507" s="225"/>
      <c r="P507" s="225"/>
      <c r="Q507" s="225"/>
      <c r="R507" s="225"/>
      <c r="S507" s="225"/>
      <c r="T507" s="226"/>
      <c r="AT507" s="227" t="s">
        <v>136</v>
      </c>
      <c r="AU507" s="227" t="s">
        <v>83</v>
      </c>
      <c r="AV507" s="14" t="s">
        <v>83</v>
      </c>
      <c r="AW507" s="14" t="s">
        <v>31</v>
      </c>
      <c r="AX507" s="14" t="s">
        <v>75</v>
      </c>
      <c r="AY507" s="227" t="s">
        <v>126</v>
      </c>
    </row>
    <row r="508" spans="1:65" s="12" customFormat="1" ht="11.25">
      <c r="B508" s="196"/>
      <c r="C508" s="197"/>
      <c r="D508" s="191" t="s">
        <v>136</v>
      </c>
      <c r="E508" s="198" t="s">
        <v>1</v>
      </c>
      <c r="F508" s="199" t="s">
        <v>1025</v>
      </c>
      <c r="G508" s="197"/>
      <c r="H508" s="200">
        <v>252.56</v>
      </c>
      <c r="I508" s="201"/>
      <c r="J508" s="197"/>
      <c r="K508" s="197"/>
      <c r="L508" s="202"/>
      <c r="M508" s="203"/>
      <c r="N508" s="204"/>
      <c r="O508" s="204"/>
      <c r="P508" s="204"/>
      <c r="Q508" s="204"/>
      <c r="R508" s="204"/>
      <c r="S508" s="204"/>
      <c r="T508" s="205"/>
      <c r="AT508" s="206" t="s">
        <v>136</v>
      </c>
      <c r="AU508" s="206" t="s">
        <v>83</v>
      </c>
      <c r="AV508" s="12" t="s">
        <v>85</v>
      </c>
      <c r="AW508" s="12" t="s">
        <v>31</v>
      </c>
      <c r="AX508" s="12" t="s">
        <v>75</v>
      </c>
      <c r="AY508" s="206" t="s">
        <v>126</v>
      </c>
    </row>
    <row r="509" spans="1:65" s="12" customFormat="1" ht="11.25">
      <c r="B509" s="196"/>
      <c r="C509" s="197"/>
      <c r="D509" s="191" t="s">
        <v>136</v>
      </c>
      <c r="E509" s="198" t="s">
        <v>1</v>
      </c>
      <c r="F509" s="199" t="s">
        <v>1026</v>
      </c>
      <c r="G509" s="197"/>
      <c r="H509" s="200">
        <v>0.44</v>
      </c>
      <c r="I509" s="201"/>
      <c r="J509" s="197"/>
      <c r="K509" s="197"/>
      <c r="L509" s="202"/>
      <c r="M509" s="203"/>
      <c r="N509" s="204"/>
      <c r="O509" s="204"/>
      <c r="P509" s="204"/>
      <c r="Q509" s="204"/>
      <c r="R509" s="204"/>
      <c r="S509" s="204"/>
      <c r="T509" s="205"/>
      <c r="AT509" s="206" t="s">
        <v>136</v>
      </c>
      <c r="AU509" s="206" t="s">
        <v>83</v>
      </c>
      <c r="AV509" s="12" t="s">
        <v>85</v>
      </c>
      <c r="AW509" s="12" t="s">
        <v>31</v>
      </c>
      <c r="AX509" s="12" t="s">
        <v>75</v>
      </c>
      <c r="AY509" s="206" t="s">
        <v>126</v>
      </c>
    </row>
    <row r="510" spans="1:65" s="14" customFormat="1" ht="11.25">
      <c r="B510" s="218"/>
      <c r="C510" s="219"/>
      <c r="D510" s="191" t="s">
        <v>136</v>
      </c>
      <c r="E510" s="220" t="s">
        <v>1</v>
      </c>
      <c r="F510" s="221" t="s">
        <v>1028</v>
      </c>
      <c r="G510" s="219"/>
      <c r="H510" s="220" t="s">
        <v>1</v>
      </c>
      <c r="I510" s="222"/>
      <c r="J510" s="219"/>
      <c r="K510" s="219"/>
      <c r="L510" s="223"/>
      <c r="M510" s="224"/>
      <c r="N510" s="225"/>
      <c r="O510" s="225"/>
      <c r="P510" s="225"/>
      <c r="Q510" s="225"/>
      <c r="R510" s="225"/>
      <c r="S510" s="225"/>
      <c r="T510" s="226"/>
      <c r="AT510" s="227" t="s">
        <v>136</v>
      </c>
      <c r="AU510" s="227" t="s">
        <v>83</v>
      </c>
      <c r="AV510" s="14" t="s">
        <v>83</v>
      </c>
      <c r="AW510" s="14" t="s">
        <v>31</v>
      </c>
      <c r="AX510" s="14" t="s">
        <v>75</v>
      </c>
      <c r="AY510" s="227" t="s">
        <v>126</v>
      </c>
    </row>
    <row r="511" spans="1:65" s="12" customFormat="1" ht="11.25">
      <c r="B511" s="196"/>
      <c r="C511" s="197"/>
      <c r="D511" s="191" t="s">
        <v>136</v>
      </c>
      <c r="E511" s="198" t="s">
        <v>1</v>
      </c>
      <c r="F511" s="199" t="s">
        <v>1029</v>
      </c>
      <c r="G511" s="197"/>
      <c r="H511" s="200">
        <v>325.27999999999997</v>
      </c>
      <c r="I511" s="201"/>
      <c r="J511" s="197"/>
      <c r="K511" s="197"/>
      <c r="L511" s="202"/>
      <c r="M511" s="203"/>
      <c r="N511" s="204"/>
      <c r="O511" s="204"/>
      <c r="P511" s="204"/>
      <c r="Q511" s="204"/>
      <c r="R511" s="204"/>
      <c r="S511" s="204"/>
      <c r="T511" s="205"/>
      <c r="AT511" s="206" t="s">
        <v>136</v>
      </c>
      <c r="AU511" s="206" t="s">
        <v>83</v>
      </c>
      <c r="AV511" s="12" t="s">
        <v>85</v>
      </c>
      <c r="AW511" s="12" t="s">
        <v>31</v>
      </c>
      <c r="AX511" s="12" t="s">
        <v>75</v>
      </c>
      <c r="AY511" s="206" t="s">
        <v>126</v>
      </c>
    </row>
    <row r="512" spans="1:65" s="12" customFormat="1" ht="11.25">
      <c r="B512" s="196"/>
      <c r="C512" s="197"/>
      <c r="D512" s="191" t="s">
        <v>136</v>
      </c>
      <c r="E512" s="198" t="s">
        <v>1</v>
      </c>
      <c r="F512" s="199" t="s">
        <v>1030</v>
      </c>
      <c r="G512" s="197"/>
      <c r="H512" s="200">
        <v>0.72</v>
      </c>
      <c r="I512" s="201"/>
      <c r="J512" s="197"/>
      <c r="K512" s="197"/>
      <c r="L512" s="202"/>
      <c r="M512" s="203"/>
      <c r="N512" s="204"/>
      <c r="O512" s="204"/>
      <c r="P512" s="204"/>
      <c r="Q512" s="204"/>
      <c r="R512" s="204"/>
      <c r="S512" s="204"/>
      <c r="T512" s="205"/>
      <c r="AT512" s="206" t="s">
        <v>136</v>
      </c>
      <c r="AU512" s="206" t="s">
        <v>83</v>
      </c>
      <c r="AV512" s="12" t="s">
        <v>85</v>
      </c>
      <c r="AW512" s="12" t="s">
        <v>31</v>
      </c>
      <c r="AX512" s="12" t="s">
        <v>75</v>
      </c>
      <c r="AY512" s="206" t="s">
        <v>126</v>
      </c>
    </row>
    <row r="513" spans="1:65" s="14" customFormat="1" ht="11.25">
      <c r="B513" s="218"/>
      <c r="C513" s="219"/>
      <c r="D513" s="191" t="s">
        <v>136</v>
      </c>
      <c r="E513" s="220" t="s">
        <v>1</v>
      </c>
      <c r="F513" s="221" t="s">
        <v>146</v>
      </c>
      <c r="G513" s="219"/>
      <c r="H513" s="220" t="s">
        <v>1</v>
      </c>
      <c r="I513" s="222"/>
      <c r="J513" s="219"/>
      <c r="K513" s="219"/>
      <c r="L513" s="223"/>
      <c r="M513" s="224"/>
      <c r="N513" s="225"/>
      <c r="O513" s="225"/>
      <c r="P513" s="225"/>
      <c r="Q513" s="225"/>
      <c r="R513" s="225"/>
      <c r="S513" s="225"/>
      <c r="T513" s="226"/>
      <c r="AT513" s="227" t="s">
        <v>136</v>
      </c>
      <c r="AU513" s="227" t="s">
        <v>83</v>
      </c>
      <c r="AV513" s="14" t="s">
        <v>83</v>
      </c>
      <c r="AW513" s="14" t="s">
        <v>31</v>
      </c>
      <c r="AX513" s="14" t="s">
        <v>75</v>
      </c>
      <c r="AY513" s="227" t="s">
        <v>126</v>
      </c>
    </row>
    <row r="514" spans="1:65" s="12" customFormat="1" ht="11.25">
      <c r="B514" s="196"/>
      <c r="C514" s="197"/>
      <c r="D514" s="191" t="s">
        <v>136</v>
      </c>
      <c r="E514" s="198" t="s">
        <v>1</v>
      </c>
      <c r="F514" s="199" t="s">
        <v>1031</v>
      </c>
      <c r="G514" s="197"/>
      <c r="H514" s="200">
        <v>-38</v>
      </c>
      <c r="I514" s="201"/>
      <c r="J514" s="197"/>
      <c r="K514" s="197"/>
      <c r="L514" s="202"/>
      <c r="M514" s="203"/>
      <c r="N514" s="204"/>
      <c r="O514" s="204"/>
      <c r="P514" s="204"/>
      <c r="Q514" s="204"/>
      <c r="R514" s="204"/>
      <c r="S514" s="204"/>
      <c r="T514" s="205"/>
      <c r="AT514" s="206" t="s">
        <v>136</v>
      </c>
      <c r="AU514" s="206" t="s">
        <v>83</v>
      </c>
      <c r="AV514" s="12" t="s">
        <v>85</v>
      </c>
      <c r="AW514" s="12" t="s">
        <v>31</v>
      </c>
      <c r="AX514" s="12" t="s">
        <v>75</v>
      </c>
      <c r="AY514" s="206" t="s">
        <v>126</v>
      </c>
    </row>
    <row r="515" spans="1:65" s="13" customFormat="1" ht="11.25">
      <c r="B515" s="207"/>
      <c r="C515" s="208"/>
      <c r="D515" s="191" t="s">
        <v>136</v>
      </c>
      <c r="E515" s="209" t="s">
        <v>1</v>
      </c>
      <c r="F515" s="210" t="s">
        <v>138</v>
      </c>
      <c r="G515" s="208"/>
      <c r="H515" s="211">
        <v>794</v>
      </c>
      <c r="I515" s="212"/>
      <c r="J515" s="208"/>
      <c r="K515" s="208"/>
      <c r="L515" s="213"/>
      <c r="M515" s="214"/>
      <c r="N515" s="215"/>
      <c r="O515" s="215"/>
      <c r="P515" s="215"/>
      <c r="Q515" s="215"/>
      <c r="R515" s="215"/>
      <c r="S515" s="215"/>
      <c r="T515" s="216"/>
      <c r="AT515" s="217" t="s">
        <v>136</v>
      </c>
      <c r="AU515" s="217" t="s">
        <v>83</v>
      </c>
      <c r="AV515" s="13" t="s">
        <v>133</v>
      </c>
      <c r="AW515" s="13" t="s">
        <v>31</v>
      </c>
      <c r="AX515" s="13" t="s">
        <v>83</v>
      </c>
      <c r="AY515" s="217" t="s">
        <v>126</v>
      </c>
    </row>
    <row r="516" spans="1:65" s="2" customFormat="1" ht="24.2" customHeight="1">
      <c r="A516" s="33"/>
      <c r="B516" s="34"/>
      <c r="C516" s="177" t="s">
        <v>350</v>
      </c>
      <c r="D516" s="177" t="s">
        <v>127</v>
      </c>
      <c r="E516" s="178" t="s">
        <v>258</v>
      </c>
      <c r="F516" s="179" t="s">
        <v>259</v>
      </c>
      <c r="G516" s="180" t="s">
        <v>142</v>
      </c>
      <c r="H516" s="181">
        <v>12</v>
      </c>
      <c r="I516" s="182"/>
      <c r="J516" s="183">
        <f>ROUND(I516*H516,2)</f>
        <v>0</v>
      </c>
      <c r="K516" s="179" t="s">
        <v>1</v>
      </c>
      <c r="L516" s="184"/>
      <c r="M516" s="185" t="s">
        <v>1</v>
      </c>
      <c r="N516" s="186" t="s">
        <v>40</v>
      </c>
      <c r="O516" s="70"/>
      <c r="P516" s="187">
        <f>O516*H516</f>
        <v>0</v>
      </c>
      <c r="Q516" s="187">
        <v>5.9268000000000001</v>
      </c>
      <c r="R516" s="187">
        <f>Q516*H516</f>
        <v>71.121600000000001</v>
      </c>
      <c r="S516" s="187">
        <v>0</v>
      </c>
      <c r="T516" s="188">
        <f>S516*H516</f>
        <v>0</v>
      </c>
      <c r="U516" s="33"/>
      <c r="V516" s="33"/>
      <c r="W516" s="33"/>
      <c r="X516" s="33"/>
      <c r="Y516" s="33"/>
      <c r="Z516" s="33"/>
      <c r="AA516" s="33"/>
      <c r="AB516" s="33"/>
      <c r="AC516" s="33"/>
      <c r="AD516" s="33"/>
      <c r="AE516" s="33"/>
      <c r="AR516" s="189" t="s">
        <v>132</v>
      </c>
      <c r="AT516" s="189" t="s">
        <v>127</v>
      </c>
      <c r="AU516" s="189" t="s">
        <v>83</v>
      </c>
      <c r="AY516" s="16" t="s">
        <v>126</v>
      </c>
      <c r="BE516" s="190">
        <f>IF(N516="základní",J516,0)</f>
        <v>0</v>
      </c>
      <c r="BF516" s="190">
        <f>IF(N516="snížená",J516,0)</f>
        <v>0</v>
      </c>
      <c r="BG516" s="190">
        <f>IF(N516="zákl. přenesená",J516,0)</f>
        <v>0</v>
      </c>
      <c r="BH516" s="190">
        <f>IF(N516="sníž. přenesená",J516,0)</f>
        <v>0</v>
      </c>
      <c r="BI516" s="190">
        <f>IF(N516="nulová",J516,0)</f>
        <v>0</v>
      </c>
      <c r="BJ516" s="16" t="s">
        <v>83</v>
      </c>
      <c r="BK516" s="190">
        <f>ROUND(I516*H516,2)</f>
        <v>0</v>
      </c>
      <c r="BL516" s="16" t="s">
        <v>133</v>
      </c>
      <c r="BM516" s="189" t="s">
        <v>1032</v>
      </c>
    </row>
    <row r="517" spans="1:65" s="2" customFormat="1" ht="19.5">
      <c r="A517" s="33"/>
      <c r="B517" s="34"/>
      <c r="C517" s="35"/>
      <c r="D517" s="191" t="s">
        <v>135</v>
      </c>
      <c r="E517" s="35"/>
      <c r="F517" s="192" t="s">
        <v>259</v>
      </c>
      <c r="G517" s="35"/>
      <c r="H517" s="35"/>
      <c r="I517" s="193"/>
      <c r="J517" s="35"/>
      <c r="K517" s="35"/>
      <c r="L517" s="38"/>
      <c r="M517" s="194"/>
      <c r="N517" s="195"/>
      <c r="O517" s="70"/>
      <c r="P517" s="70"/>
      <c r="Q517" s="70"/>
      <c r="R517" s="70"/>
      <c r="S517" s="70"/>
      <c r="T517" s="71"/>
      <c r="U517" s="33"/>
      <c r="V517" s="33"/>
      <c r="W517" s="33"/>
      <c r="X517" s="33"/>
      <c r="Y517" s="33"/>
      <c r="Z517" s="33"/>
      <c r="AA517" s="33"/>
      <c r="AB517" s="33"/>
      <c r="AC517" s="33"/>
      <c r="AD517" s="33"/>
      <c r="AE517" s="33"/>
      <c r="AT517" s="16" t="s">
        <v>135</v>
      </c>
      <c r="AU517" s="16" t="s">
        <v>83</v>
      </c>
    </row>
    <row r="518" spans="1:65" s="14" customFormat="1" ht="11.25">
      <c r="B518" s="218"/>
      <c r="C518" s="219"/>
      <c r="D518" s="191" t="s">
        <v>136</v>
      </c>
      <c r="E518" s="220" t="s">
        <v>1</v>
      </c>
      <c r="F518" s="221" t="s">
        <v>1033</v>
      </c>
      <c r="G518" s="219"/>
      <c r="H518" s="220" t="s">
        <v>1</v>
      </c>
      <c r="I518" s="222"/>
      <c r="J518" s="219"/>
      <c r="K518" s="219"/>
      <c r="L518" s="223"/>
      <c r="M518" s="224"/>
      <c r="N518" s="225"/>
      <c r="O518" s="225"/>
      <c r="P518" s="225"/>
      <c r="Q518" s="225"/>
      <c r="R518" s="225"/>
      <c r="S518" s="225"/>
      <c r="T518" s="226"/>
      <c r="AT518" s="227" t="s">
        <v>136</v>
      </c>
      <c r="AU518" s="227" t="s">
        <v>83</v>
      </c>
      <c r="AV518" s="14" t="s">
        <v>83</v>
      </c>
      <c r="AW518" s="14" t="s">
        <v>31</v>
      </c>
      <c r="AX518" s="14" t="s">
        <v>75</v>
      </c>
      <c r="AY518" s="227" t="s">
        <v>126</v>
      </c>
    </row>
    <row r="519" spans="1:65" s="12" customFormat="1" ht="11.25">
      <c r="B519" s="196"/>
      <c r="C519" s="197"/>
      <c r="D519" s="191" t="s">
        <v>136</v>
      </c>
      <c r="E519" s="198" t="s">
        <v>1</v>
      </c>
      <c r="F519" s="199" t="s">
        <v>1034</v>
      </c>
      <c r="G519" s="197"/>
      <c r="H519" s="200">
        <v>2.5670000000000002</v>
      </c>
      <c r="I519" s="201"/>
      <c r="J519" s="197"/>
      <c r="K519" s="197"/>
      <c r="L519" s="202"/>
      <c r="M519" s="203"/>
      <c r="N519" s="204"/>
      <c r="O519" s="204"/>
      <c r="P519" s="204"/>
      <c r="Q519" s="204"/>
      <c r="R519" s="204"/>
      <c r="S519" s="204"/>
      <c r="T519" s="205"/>
      <c r="AT519" s="206" t="s">
        <v>136</v>
      </c>
      <c r="AU519" s="206" t="s">
        <v>83</v>
      </c>
      <c r="AV519" s="12" t="s">
        <v>85</v>
      </c>
      <c r="AW519" s="12" t="s">
        <v>31</v>
      </c>
      <c r="AX519" s="12" t="s">
        <v>75</v>
      </c>
      <c r="AY519" s="206" t="s">
        <v>126</v>
      </c>
    </row>
    <row r="520" spans="1:65" s="12" customFormat="1" ht="11.25">
      <c r="B520" s="196"/>
      <c r="C520" s="197"/>
      <c r="D520" s="191" t="s">
        <v>136</v>
      </c>
      <c r="E520" s="198" t="s">
        <v>1</v>
      </c>
      <c r="F520" s="199" t="s">
        <v>1035</v>
      </c>
      <c r="G520" s="197"/>
      <c r="H520" s="200">
        <v>0.433</v>
      </c>
      <c r="I520" s="201"/>
      <c r="J520" s="197"/>
      <c r="K520" s="197"/>
      <c r="L520" s="202"/>
      <c r="M520" s="203"/>
      <c r="N520" s="204"/>
      <c r="O520" s="204"/>
      <c r="P520" s="204"/>
      <c r="Q520" s="204"/>
      <c r="R520" s="204"/>
      <c r="S520" s="204"/>
      <c r="T520" s="205"/>
      <c r="AT520" s="206" t="s">
        <v>136</v>
      </c>
      <c r="AU520" s="206" t="s">
        <v>83</v>
      </c>
      <c r="AV520" s="12" t="s">
        <v>85</v>
      </c>
      <c r="AW520" s="12" t="s">
        <v>31</v>
      </c>
      <c r="AX520" s="12" t="s">
        <v>75</v>
      </c>
      <c r="AY520" s="206" t="s">
        <v>126</v>
      </c>
    </row>
    <row r="521" spans="1:65" s="14" customFormat="1" ht="11.25">
      <c r="B521" s="218"/>
      <c r="C521" s="219"/>
      <c r="D521" s="191" t="s">
        <v>136</v>
      </c>
      <c r="E521" s="220" t="s">
        <v>1</v>
      </c>
      <c r="F521" s="221" t="s">
        <v>1027</v>
      </c>
      <c r="G521" s="219"/>
      <c r="H521" s="220" t="s">
        <v>1</v>
      </c>
      <c r="I521" s="222"/>
      <c r="J521" s="219"/>
      <c r="K521" s="219"/>
      <c r="L521" s="223"/>
      <c r="M521" s="224"/>
      <c r="N521" s="225"/>
      <c r="O521" s="225"/>
      <c r="P521" s="225"/>
      <c r="Q521" s="225"/>
      <c r="R521" s="225"/>
      <c r="S521" s="225"/>
      <c r="T521" s="226"/>
      <c r="AT521" s="227" t="s">
        <v>136</v>
      </c>
      <c r="AU521" s="227" t="s">
        <v>83</v>
      </c>
      <c r="AV521" s="14" t="s">
        <v>83</v>
      </c>
      <c r="AW521" s="14" t="s">
        <v>31</v>
      </c>
      <c r="AX521" s="14" t="s">
        <v>75</v>
      </c>
      <c r="AY521" s="227" t="s">
        <v>126</v>
      </c>
    </row>
    <row r="522" spans="1:65" s="12" customFormat="1" ht="11.25">
      <c r="B522" s="196"/>
      <c r="C522" s="197"/>
      <c r="D522" s="191" t="s">
        <v>136</v>
      </c>
      <c r="E522" s="198" t="s">
        <v>1</v>
      </c>
      <c r="F522" s="199" t="s">
        <v>1034</v>
      </c>
      <c r="G522" s="197"/>
      <c r="H522" s="200">
        <v>2.5670000000000002</v>
      </c>
      <c r="I522" s="201"/>
      <c r="J522" s="197"/>
      <c r="K522" s="197"/>
      <c r="L522" s="202"/>
      <c r="M522" s="203"/>
      <c r="N522" s="204"/>
      <c r="O522" s="204"/>
      <c r="P522" s="204"/>
      <c r="Q522" s="204"/>
      <c r="R522" s="204"/>
      <c r="S522" s="204"/>
      <c r="T522" s="205"/>
      <c r="AT522" s="206" t="s">
        <v>136</v>
      </c>
      <c r="AU522" s="206" t="s">
        <v>83</v>
      </c>
      <c r="AV522" s="12" t="s">
        <v>85</v>
      </c>
      <c r="AW522" s="12" t="s">
        <v>31</v>
      </c>
      <c r="AX522" s="12" t="s">
        <v>75</v>
      </c>
      <c r="AY522" s="206" t="s">
        <v>126</v>
      </c>
    </row>
    <row r="523" spans="1:65" s="12" customFormat="1" ht="11.25">
      <c r="B523" s="196"/>
      <c r="C523" s="197"/>
      <c r="D523" s="191" t="s">
        <v>136</v>
      </c>
      <c r="E523" s="198" t="s">
        <v>1</v>
      </c>
      <c r="F523" s="199" t="s">
        <v>1035</v>
      </c>
      <c r="G523" s="197"/>
      <c r="H523" s="200">
        <v>0.433</v>
      </c>
      <c r="I523" s="201"/>
      <c r="J523" s="197"/>
      <c r="K523" s="197"/>
      <c r="L523" s="202"/>
      <c r="M523" s="203"/>
      <c r="N523" s="204"/>
      <c r="O523" s="204"/>
      <c r="P523" s="204"/>
      <c r="Q523" s="204"/>
      <c r="R523" s="204"/>
      <c r="S523" s="204"/>
      <c r="T523" s="205"/>
      <c r="AT523" s="206" t="s">
        <v>136</v>
      </c>
      <c r="AU523" s="206" t="s">
        <v>83</v>
      </c>
      <c r="AV523" s="12" t="s">
        <v>85</v>
      </c>
      <c r="AW523" s="12" t="s">
        <v>31</v>
      </c>
      <c r="AX523" s="12" t="s">
        <v>75</v>
      </c>
      <c r="AY523" s="206" t="s">
        <v>126</v>
      </c>
    </row>
    <row r="524" spans="1:65" s="14" customFormat="1" ht="11.25">
      <c r="B524" s="218"/>
      <c r="C524" s="219"/>
      <c r="D524" s="191" t="s">
        <v>136</v>
      </c>
      <c r="E524" s="220" t="s">
        <v>1</v>
      </c>
      <c r="F524" s="221" t="s">
        <v>1028</v>
      </c>
      <c r="G524" s="219"/>
      <c r="H524" s="220" t="s">
        <v>1</v>
      </c>
      <c r="I524" s="222"/>
      <c r="J524" s="219"/>
      <c r="K524" s="219"/>
      <c r="L524" s="223"/>
      <c r="M524" s="224"/>
      <c r="N524" s="225"/>
      <c r="O524" s="225"/>
      <c r="P524" s="225"/>
      <c r="Q524" s="225"/>
      <c r="R524" s="225"/>
      <c r="S524" s="225"/>
      <c r="T524" s="226"/>
      <c r="AT524" s="227" t="s">
        <v>136</v>
      </c>
      <c r="AU524" s="227" t="s">
        <v>83</v>
      </c>
      <c r="AV524" s="14" t="s">
        <v>83</v>
      </c>
      <c r="AW524" s="14" t="s">
        <v>31</v>
      </c>
      <c r="AX524" s="14" t="s">
        <v>75</v>
      </c>
      <c r="AY524" s="227" t="s">
        <v>126</v>
      </c>
    </row>
    <row r="525" spans="1:65" s="12" customFormat="1" ht="11.25">
      <c r="B525" s="196"/>
      <c r="C525" s="197"/>
      <c r="D525" s="191" t="s">
        <v>136</v>
      </c>
      <c r="E525" s="198" t="s">
        <v>1</v>
      </c>
      <c r="F525" s="199" t="s">
        <v>1036</v>
      </c>
      <c r="G525" s="197"/>
      <c r="H525" s="200">
        <v>3.5670000000000002</v>
      </c>
      <c r="I525" s="201"/>
      <c r="J525" s="197"/>
      <c r="K525" s="197"/>
      <c r="L525" s="202"/>
      <c r="M525" s="203"/>
      <c r="N525" s="204"/>
      <c r="O525" s="204"/>
      <c r="P525" s="204"/>
      <c r="Q525" s="204"/>
      <c r="R525" s="204"/>
      <c r="S525" s="204"/>
      <c r="T525" s="205"/>
      <c r="AT525" s="206" t="s">
        <v>136</v>
      </c>
      <c r="AU525" s="206" t="s">
        <v>83</v>
      </c>
      <c r="AV525" s="12" t="s">
        <v>85</v>
      </c>
      <c r="AW525" s="12" t="s">
        <v>31</v>
      </c>
      <c r="AX525" s="12" t="s">
        <v>75</v>
      </c>
      <c r="AY525" s="206" t="s">
        <v>126</v>
      </c>
    </row>
    <row r="526" spans="1:65" s="12" customFormat="1" ht="11.25">
      <c r="B526" s="196"/>
      <c r="C526" s="197"/>
      <c r="D526" s="191" t="s">
        <v>136</v>
      </c>
      <c r="E526" s="198" t="s">
        <v>1</v>
      </c>
      <c r="F526" s="199" t="s">
        <v>1035</v>
      </c>
      <c r="G526" s="197"/>
      <c r="H526" s="200">
        <v>0.433</v>
      </c>
      <c r="I526" s="201"/>
      <c r="J526" s="197"/>
      <c r="K526" s="197"/>
      <c r="L526" s="202"/>
      <c r="M526" s="203"/>
      <c r="N526" s="204"/>
      <c r="O526" s="204"/>
      <c r="P526" s="204"/>
      <c r="Q526" s="204"/>
      <c r="R526" s="204"/>
      <c r="S526" s="204"/>
      <c r="T526" s="205"/>
      <c r="AT526" s="206" t="s">
        <v>136</v>
      </c>
      <c r="AU526" s="206" t="s">
        <v>83</v>
      </c>
      <c r="AV526" s="12" t="s">
        <v>85</v>
      </c>
      <c r="AW526" s="12" t="s">
        <v>31</v>
      </c>
      <c r="AX526" s="12" t="s">
        <v>75</v>
      </c>
      <c r="AY526" s="206" t="s">
        <v>126</v>
      </c>
    </row>
    <row r="527" spans="1:65" s="14" customFormat="1" ht="11.25">
      <c r="B527" s="218"/>
      <c r="C527" s="219"/>
      <c r="D527" s="191" t="s">
        <v>136</v>
      </c>
      <c r="E527" s="220" t="s">
        <v>1</v>
      </c>
      <c r="F527" s="221" t="s">
        <v>1037</v>
      </c>
      <c r="G527" s="219"/>
      <c r="H527" s="220" t="s">
        <v>1</v>
      </c>
      <c r="I527" s="222"/>
      <c r="J527" s="219"/>
      <c r="K527" s="219"/>
      <c r="L527" s="223"/>
      <c r="M527" s="224"/>
      <c r="N527" s="225"/>
      <c r="O527" s="225"/>
      <c r="P527" s="225"/>
      <c r="Q527" s="225"/>
      <c r="R527" s="225"/>
      <c r="S527" s="225"/>
      <c r="T527" s="226"/>
      <c r="AT527" s="227" t="s">
        <v>136</v>
      </c>
      <c r="AU527" s="227" t="s">
        <v>83</v>
      </c>
      <c r="AV527" s="14" t="s">
        <v>83</v>
      </c>
      <c r="AW527" s="14" t="s">
        <v>31</v>
      </c>
      <c r="AX527" s="14" t="s">
        <v>75</v>
      </c>
      <c r="AY527" s="227" t="s">
        <v>126</v>
      </c>
    </row>
    <row r="528" spans="1:65" s="12" customFormat="1" ht="11.25">
      <c r="B528" s="196"/>
      <c r="C528" s="197"/>
      <c r="D528" s="191" t="s">
        <v>136</v>
      </c>
      <c r="E528" s="198" t="s">
        <v>1</v>
      </c>
      <c r="F528" s="199" t="s">
        <v>1038</v>
      </c>
      <c r="G528" s="197"/>
      <c r="H528" s="200">
        <v>0.8</v>
      </c>
      <c r="I528" s="201"/>
      <c r="J528" s="197"/>
      <c r="K528" s="197"/>
      <c r="L528" s="202"/>
      <c r="M528" s="203"/>
      <c r="N528" s="204"/>
      <c r="O528" s="204"/>
      <c r="P528" s="204"/>
      <c r="Q528" s="204"/>
      <c r="R528" s="204"/>
      <c r="S528" s="204"/>
      <c r="T528" s="205"/>
      <c r="AT528" s="206" t="s">
        <v>136</v>
      </c>
      <c r="AU528" s="206" t="s">
        <v>83</v>
      </c>
      <c r="AV528" s="12" t="s">
        <v>85</v>
      </c>
      <c r="AW528" s="12" t="s">
        <v>31</v>
      </c>
      <c r="AX528" s="12" t="s">
        <v>75</v>
      </c>
      <c r="AY528" s="206" t="s">
        <v>126</v>
      </c>
    </row>
    <row r="529" spans="1:65" s="14" customFormat="1" ht="11.25">
      <c r="B529" s="218"/>
      <c r="C529" s="219"/>
      <c r="D529" s="191" t="s">
        <v>136</v>
      </c>
      <c r="E529" s="220" t="s">
        <v>1</v>
      </c>
      <c r="F529" s="221" t="s">
        <v>1039</v>
      </c>
      <c r="G529" s="219"/>
      <c r="H529" s="220" t="s">
        <v>1</v>
      </c>
      <c r="I529" s="222"/>
      <c r="J529" s="219"/>
      <c r="K529" s="219"/>
      <c r="L529" s="223"/>
      <c r="M529" s="224"/>
      <c r="N529" s="225"/>
      <c r="O529" s="225"/>
      <c r="P529" s="225"/>
      <c r="Q529" s="225"/>
      <c r="R529" s="225"/>
      <c r="S529" s="225"/>
      <c r="T529" s="226"/>
      <c r="AT529" s="227" t="s">
        <v>136</v>
      </c>
      <c r="AU529" s="227" t="s">
        <v>83</v>
      </c>
      <c r="AV529" s="14" t="s">
        <v>83</v>
      </c>
      <c r="AW529" s="14" t="s">
        <v>31</v>
      </c>
      <c r="AX529" s="14" t="s">
        <v>75</v>
      </c>
      <c r="AY529" s="227" t="s">
        <v>126</v>
      </c>
    </row>
    <row r="530" spans="1:65" s="12" customFormat="1" ht="11.25">
      <c r="B530" s="196"/>
      <c r="C530" s="197"/>
      <c r="D530" s="191" t="s">
        <v>136</v>
      </c>
      <c r="E530" s="198" t="s">
        <v>1</v>
      </c>
      <c r="F530" s="199" t="s">
        <v>1040</v>
      </c>
      <c r="G530" s="197"/>
      <c r="H530" s="200">
        <v>0.3</v>
      </c>
      <c r="I530" s="201"/>
      <c r="J530" s="197"/>
      <c r="K530" s="197"/>
      <c r="L530" s="202"/>
      <c r="M530" s="203"/>
      <c r="N530" s="204"/>
      <c r="O530" s="204"/>
      <c r="P530" s="204"/>
      <c r="Q530" s="204"/>
      <c r="R530" s="204"/>
      <c r="S530" s="204"/>
      <c r="T530" s="205"/>
      <c r="AT530" s="206" t="s">
        <v>136</v>
      </c>
      <c r="AU530" s="206" t="s">
        <v>83</v>
      </c>
      <c r="AV530" s="12" t="s">
        <v>85</v>
      </c>
      <c r="AW530" s="12" t="s">
        <v>31</v>
      </c>
      <c r="AX530" s="12" t="s">
        <v>75</v>
      </c>
      <c r="AY530" s="206" t="s">
        <v>126</v>
      </c>
    </row>
    <row r="531" spans="1:65" s="14" customFormat="1" ht="11.25">
      <c r="B531" s="218"/>
      <c r="C531" s="219"/>
      <c r="D531" s="191" t="s">
        <v>136</v>
      </c>
      <c r="E531" s="220" t="s">
        <v>1</v>
      </c>
      <c r="F531" s="221" t="s">
        <v>821</v>
      </c>
      <c r="G531" s="219"/>
      <c r="H531" s="220" t="s">
        <v>1</v>
      </c>
      <c r="I531" s="222"/>
      <c r="J531" s="219"/>
      <c r="K531" s="219"/>
      <c r="L531" s="223"/>
      <c r="M531" s="224"/>
      <c r="N531" s="225"/>
      <c r="O531" s="225"/>
      <c r="P531" s="225"/>
      <c r="Q531" s="225"/>
      <c r="R531" s="225"/>
      <c r="S531" s="225"/>
      <c r="T531" s="226"/>
      <c r="AT531" s="227" t="s">
        <v>136</v>
      </c>
      <c r="AU531" s="227" t="s">
        <v>83</v>
      </c>
      <c r="AV531" s="14" t="s">
        <v>83</v>
      </c>
      <c r="AW531" s="14" t="s">
        <v>31</v>
      </c>
      <c r="AX531" s="14" t="s">
        <v>75</v>
      </c>
      <c r="AY531" s="227" t="s">
        <v>126</v>
      </c>
    </row>
    <row r="532" spans="1:65" s="12" customFormat="1" ht="11.25">
      <c r="B532" s="196"/>
      <c r="C532" s="197"/>
      <c r="D532" s="191" t="s">
        <v>136</v>
      </c>
      <c r="E532" s="198" t="s">
        <v>1</v>
      </c>
      <c r="F532" s="199" t="s">
        <v>1041</v>
      </c>
      <c r="G532" s="197"/>
      <c r="H532" s="200">
        <v>0.16700000000000001</v>
      </c>
      <c r="I532" s="201"/>
      <c r="J532" s="197"/>
      <c r="K532" s="197"/>
      <c r="L532" s="202"/>
      <c r="M532" s="203"/>
      <c r="N532" s="204"/>
      <c r="O532" s="204"/>
      <c r="P532" s="204"/>
      <c r="Q532" s="204"/>
      <c r="R532" s="204"/>
      <c r="S532" s="204"/>
      <c r="T532" s="205"/>
      <c r="AT532" s="206" t="s">
        <v>136</v>
      </c>
      <c r="AU532" s="206" t="s">
        <v>83</v>
      </c>
      <c r="AV532" s="12" t="s">
        <v>85</v>
      </c>
      <c r="AW532" s="12" t="s">
        <v>31</v>
      </c>
      <c r="AX532" s="12" t="s">
        <v>75</v>
      </c>
      <c r="AY532" s="206" t="s">
        <v>126</v>
      </c>
    </row>
    <row r="533" spans="1:65" s="14" customFormat="1" ht="11.25">
      <c r="B533" s="218"/>
      <c r="C533" s="219"/>
      <c r="D533" s="191" t="s">
        <v>136</v>
      </c>
      <c r="E533" s="220" t="s">
        <v>1</v>
      </c>
      <c r="F533" s="221" t="s">
        <v>1042</v>
      </c>
      <c r="G533" s="219"/>
      <c r="H533" s="220" t="s">
        <v>1</v>
      </c>
      <c r="I533" s="222"/>
      <c r="J533" s="219"/>
      <c r="K533" s="219"/>
      <c r="L533" s="223"/>
      <c r="M533" s="224"/>
      <c r="N533" s="225"/>
      <c r="O533" s="225"/>
      <c r="P533" s="225"/>
      <c r="Q533" s="225"/>
      <c r="R533" s="225"/>
      <c r="S533" s="225"/>
      <c r="T533" s="226"/>
      <c r="AT533" s="227" t="s">
        <v>136</v>
      </c>
      <c r="AU533" s="227" t="s">
        <v>83</v>
      </c>
      <c r="AV533" s="14" t="s">
        <v>83</v>
      </c>
      <c r="AW533" s="14" t="s">
        <v>31</v>
      </c>
      <c r="AX533" s="14" t="s">
        <v>75</v>
      </c>
      <c r="AY533" s="227" t="s">
        <v>126</v>
      </c>
    </row>
    <row r="534" spans="1:65" s="12" customFormat="1" ht="11.25">
      <c r="B534" s="196"/>
      <c r="C534" s="197"/>
      <c r="D534" s="191" t="s">
        <v>136</v>
      </c>
      <c r="E534" s="198" t="s">
        <v>1</v>
      </c>
      <c r="F534" s="199" t="s">
        <v>1043</v>
      </c>
      <c r="G534" s="197"/>
      <c r="H534" s="200">
        <v>0.05</v>
      </c>
      <c r="I534" s="201"/>
      <c r="J534" s="197"/>
      <c r="K534" s="197"/>
      <c r="L534" s="202"/>
      <c r="M534" s="203"/>
      <c r="N534" s="204"/>
      <c r="O534" s="204"/>
      <c r="P534" s="204"/>
      <c r="Q534" s="204"/>
      <c r="R534" s="204"/>
      <c r="S534" s="204"/>
      <c r="T534" s="205"/>
      <c r="AT534" s="206" t="s">
        <v>136</v>
      </c>
      <c r="AU534" s="206" t="s">
        <v>83</v>
      </c>
      <c r="AV534" s="12" t="s">
        <v>85</v>
      </c>
      <c r="AW534" s="12" t="s">
        <v>31</v>
      </c>
      <c r="AX534" s="12" t="s">
        <v>75</v>
      </c>
      <c r="AY534" s="206" t="s">
        <v>126</v>
      </c>
    </row>
    <row r="535" spans="1:65" s="12" customFormat="1" ht="11.25">
      <c r="B535" s="196"/>
      <c r="C535" s="197"/>
      <c r="D535" s="191" t="s">
        <v>136</v>
      </c>
      <c r="E535" s="198" t="s">
        <v>1</v>
      </c>
      <c r="F535" s="199" t="s">
        <v>1044</v>
      </c>
      <c r="G535" s="197"/>
      <c r="H535" s="200">
        <v>0.68300000000000005</v>
      </c>
      <c r="I535" s="201"/>
      <c r="J535" s="197"/>
      <c r="K535" s="197"/>
      <c r="L535" s="202"/>
      <c r="M535" s="203"/>
      <c r="N535" s="204"/>
      <c r="O535" s="204"/>
      <c r="P535" s="204"/>
      <c r="Q535" s="204"/>
      <c r="R535" s="204"/>
      <c r="S535" s="204"/>
      <c r="T535" s="205"/>
      <c r="AT535" s="206" t="s">
        <v>136</v>
      </c>
      <c r="AU535" s="206" t="s">
        <v>83</v>
      </c>
      <c r="AV535" s="12" t="s">
        <v>85</v>
      </c>
      <c r="AW535" s="12" t="s">
        <v>31</v>
      </c>
      <c r="AX535" s="12" t="s">
        <v>75</v>
      </c>
      <c r="AY535" s="206" t="s">
        <v>126</v>
      </c>
    </row>
    <row r="536" spans="1:65" s="13" customFormat="1" ht="11.25">
      <c r="B536" s="207"/>
      <c r="C536" s="208"/>
      <c r="D536" s="191" t="s">
        <v>136</v>
      </c>
      <c r="E536" s="209" t="s">
        <v>1</v>
      </c>
      <c r="F536" s="210" t="s">
        <v>138</v>
      </c>
      <c r="G536" s="208"/>
      <c r="H536" s="211">
        <v>12.000000000000002</v>
      </c>
      <c r="I536" s="212"/>
      <c r="J536" s="208"/>
      <c r="K536" s="208"/>
      <c r="L536" s="213"/>
      <c r="M536" s="214"/>
      <c r="N536" s="215"/>
      <c r="O536" s="215"/>
      <c r="P536" s="215"/>
      <c r="Q536" s="215"/>
      <c r="R536" s="215"/>
      <c r="S536" s="215"/>
      <c r="T536" s="216"/>
      <c r="AT536" s="217" t="s">
        <v>136</v>
      </c>
      <c r="AU536" s="217" t="s">
        <v>83</v>
      </c>
      <c r="AV536" s="13" t="s">
        <v>133</v>
      </c>
      <c r="AW536" s="13" t="s">
        <v>31</v>
      </c>
      <c r="AX536" s="13" t="s">
        <v>83</v>
      </c>
      <c r="AY536" s="217" t="s">
        <v>126</v>
      </c>
    </row>
    <row r="537" spans="1:65" s="2" customFormat="1" ht="24.2" customHeight="1">
      <c r="A537" s="33"/>
      <c r="B537" s="34"/>
      <c r="C537" s="177" t="s">
        <v>355</v>
      </c>
      <c r="D537" s="177" t="s">
        <v>127</v>
      </c>
      <c r="E537" s="178" t="s">
        <v>1045</v>
      </c>
      <c r="F537" s="179" t="s">
        <v>1046</v>
      </c>
      <c r="G537" s="180" t="s">
        <v>142</v>
      </c>
      <c r="H537" s="181">
        <v>2</v>
      </c>
      <c r="I537" s="182"/>
      <c r="J537" s="183">
        <f>ROUND(I537*H537,2)</f>
        <v>0</v>
      </c>
      <c r="K537" s="179" t="s">
        <v>131</v>
      </c>
      <c r="L537" s="184"/>
      <c r="M537" s="185" t="s">
        <v>1</v>
      </c>
      <c r="N537" s="186" t="s">
        <v>40</v>
      </c>
      <c r="O537" s="70"/>
      <c r="P537" s="187">
        <f>O537*H537</f>
        <v>0</v>
      </c>
      <c r="Q537" s="187">
        <v>3.4290000000000001E-2</v>
      </c>
      <c r="R537" s="187">
        <f>Q537*H537</f>
        <v>6.8580000000000002E-2</v>
      </c>
      <c r="S537" s="187">
        <v>0</v>
      </c>
      <c r="T537" s="188">
        <f>S537*H537</f>
        <v>0</v>
      </c>
      <c r="U537" s="33"/>
      <c r="V537" s="33"/>
      <c r="W537" s="33"/>
      <c r="X537" s="33"/>
      <c r="Y537" s="33"/>
      <c r="Z537" s="33"/>
      <c r="AA537" s="33"/>
      <c r="AB537" s="33"/>
      <c r="AC537" s="33"/>
      <c r="AD537" s="33"/>
      <c r="AE537" s="33"/>
      <c r="AR537" s="189" t="s">
        <v>132</v>
      </c>
      <c r="AT537" s="189" t="s">
        <v>127</v>
      </c>
      <c r="AU537" s="189" t="s">
        <v>83</v>
      </c>
      <c r="AY537" s="16" t="s">
        <v>126</v>
      </c>
      <c r="BE537" s="190">
        <f>IF(N537="základní",J537,0)</f>
        <v>0</v>
      </c>
      <c r="BF537" s="190">
        <f>IF(N537="snížená",J537,0)</f>
        <v>0</v>
      </c>
      <c r="BG537" s="190">
        <f>IF(N537="zákl. přenesená",J537,0)</f>
        <v>0</v>
      </c>
      <c r="BH537" s="190">
        <f>IF(N537="sníž. přenesená",J537,0)</f>
        <v>0</v>
      </c>
      <c r="BI537" s="190">
        <f>IF(N537="nulová",J537,0)</f>
        <v>0</v>
      </c>
      <c r="BJ537" s="16" t="s">
        <v>83</v>
      </c>
      <c r="BK537" s="190">
        <f>ROUND(I537*H537,2)</f>
        <v>0</v>
      </c>
      <c r="BL537" s="16" t="s">
        <v>133</v>
      </c>
      <c r="BM537" s="189" t="s">
        <v>1047</v>
      </c>
    </row>
    <row r="538" spans="1:65" s="2" customFormat="1" ht="19.5">
      <c r="A538" s="33"/>
      <c r="B538" s="34"/>
      <c r="C538" s="35"/>
      <c r="D538" s="191" t="s">
        <v>135</v>
      </c>
      <c r="E538" s="35"/>
      <c r="F538" s="192" t="s">
        <v>1046</v>
      </c>
      <c r="G538" s="35"/>
      <c r="H538" s="35"/>
      <c r="I538" s="193"/>
      <c r="J538" s="35"/>
      <c r="K538" s="35"/>
      <c r="L538" s="38"/>
      <c r="M538" s="194"/>
      <c r="N538" s="195"/>
      <c r="O538" s="70"/>
      <c r="P538" s="70"/>
      <c r="Q538" s="70"/>
      <c r="R538" s="70"/>
      <c r="S538" s="70"/>
      <c r="T538" s="71"/>
      <c r="U538" s="33"/>
      <c r="V538" s="33"/>
      <c r="W538" s="33"/>
      <c r="X538" s="33"/>
      <c r="Y538" s="33"/>
      <c r="Z538" s="33"/>
      <c r="AA538" s="33"/>
      <c r="AB538" s="33"/>
      <c r="AC538" s="33"/>
      <c r="AD538" s="33"/>
      <c r="AE538" s="33"/>
      <c r="AT538" s="16" t="s">
        <v>135</v>
      </c>
      <c r="AU538" s="16" t="s">
        <v>83</v>
      </c>
    </row>
    <row r="539" spans="1:65" s="14" customFormat="1" ht="11.25">
      <c r="B539" s="218"/>
      <c r="C539" s="219"/>
      <c r="D539" s="191" t="s">
        <v>136</v>
      </c>
      <c r="E539" s="220" t="s">
        <v>1</v>
      </c>
      <c r="F539" s="221" t="s">
        <v>976</v>
      </c>
      <c r="G539" s="219"/>
      <c r="H539" s="220" t="s">
        <v>1</v>
      </c>
      <c r="I539" s="222"/>
      <c r="J539" s="219"/>
      <c r="K539" s="219"/>
      <c r="L539" s="223"/>
      <c r="M539" s="224"/>
      <c r="N539" s="225"/>
      <c r="O539" s="225"/>
      <c r="P539" s="225"/>
      <c r="Q539" s="225"/>
      <c r="R539" s="225"/>
      <c r="S539" s="225"/>
      <c r="T539" s="226"/>
      <c r="AT539" s="227" t="s">
        <v>136</v>
      </c>
      <c r="AU539" s="227" t="s">
        <v>83</v>
      </c>
      <c r="AV539" s="14" t="s">
        <v>83</v>
      </c>
      <c r="AW539" s="14" t="s">
        <v>31</v>
      </c>
      <c r="AX539" s="14" t="s">
        <v>75</v>
      </c>
      <c r="AY539" s="227" t="s">
        <v>126</v>
      </c>
    </row>
    <row r="540" spans="1:65" s="12" customFormat="1" ht="11.25">
      <c r="B540" s="196"/>
      <c r="C540" s="197"/>
      <c r="D540" s="191" t="s">
        <v>136</v>
      </c>
      <c r="E540" s="198" t="s">
        <v>1</v>
      </c>
      <c r="F540" s="199" t="s">
        <v>83</v>
      </c>
      <c r="G540" s="197"/>
      <c r="H540" s="200">
        <v>1</v>
      </c>
      <c r="I540" s="201"/>
      <c r="J540" s="197"/>
      <c r="K540" s="197"/>
      <c r="L540" s="202"/>
      <c r="M540" s="203"/>
      <c r="N540" s="204"/>
      <c r="O540" s="204"/>
      <c r="P540" s="204"/>
      <c r="Q540" s="204"/>
      <c r="R540" s="204"/>
      <c r="S540" s="204"/>
      <c r="T540" s="205"/>
      <c r="AT540" s="206" t="s">
        <v>136</v>
      </c>
      <c r="AU540" s="206" t="s">
        <v>83</v>
      </c>
      <c r="AV540" s="12" t="s">
        <v>85</v>
      </c>
      <c r="AW540" s="12" t="s">
        <v>31</v>
      </c>
      <c r="AX540" s="12" t="s">
        <v>75</v>
      </c>
      <c r="AY540" s="206" t="s">
        <v>126</v>
      </c>
    </row>
    <row r="541" spans="1:65" s="14" customFormat="1" ht="11.25">
      <c r="B541" s="218"/>
      <c r="C541" s="219"/>
      <c r="D541" s="191" t="s">
        <v>136</v>
      </c>
      <c r="E541" s="220" t="s">
        <v>1</v>
      </c>
      <c r="F541" s="221" t="s">
        <v>830</v>
      </c>
      <c r="G541" s="219"/>
      <c r="H541" s="220" t="s">
        <v>1</v>
      </c>
      <c r="I541" s="222"/>
      <c r="J541" s="219"/>
      <c r="K541" s="219"/>
      <c r="L541" s="223"/>
      <c r="M541" s="224"/>
      <c r="N541" s="225"/>
      <c r="O541" s="225"/>
      <c r="P541" s="225"/>
      <c r="Q541" s="225"/>
      <c r="R541" s="225"/>
      <c r="S541" s="225"/>
      <c r="T541" s="226"/>
      <c r="AT541" s="227" t="s">
        <v>136</v>
      </c>
      <c r="AU541" s="227" t="s">
        <v>83</v>
      </c>
      <c r="AV541" s="14" t="s">
        <v>83</v>
      </c>
      <c r="AW541" s="14" t="s">
        <v>31</v>
      </c>
      <c r="AX541" s="14" t="s">
        <v>75</v>
      </c>
      <c r="AY541" s="227" t="s">
        <v>126</v>
      </c>
    </row>
    <row r="542" spans="1:65" s="12" customFormat="1" ht="11.25">
      <c r="B542" s="196"/>
      <c r="C542" s="197"/>
      <c r="D542" s="191" t="s">
        <v>136</v>
      </c>
      <c r="E542" s="198" t="s">
        <v>1</v>
      </c>
      <c r="F542" s="199" t="s">
        <v>83</v>
      </c>
      <c r="G542" s="197"/>
      <c r="H542" s="200">
        <v>1</v>
      </c>
      <c r="I542" s="201"/>
      <c r="J542" s="197"/>
      <c r="K542" s="197"/>
      <c r="L542" s="202"/>
      <c r="M542" s="203"/>
      <c r="N542" s="204"/>
      <c r="O542" s="204"/>
      <c r="P542" s="204"/>
      <c r="Q542" s="204"/>
      <c r="R542" s="204"/>
      <c r="S542" s="204"/>
      <c r="T542" s="205"/>
      <c r="AT542" s="206" t="s">
        <v>136</v>
      </c>
      <c r="AU542" s="206" t="s">
        <v>83</v>
      </c>
      <c r="AV542" s="12" t="s">
        <v>85</v>
      </c>
      <c r="AW542" s="12" t="s">
        <v>31</v>
      </c>
      <c r="AX542" s="12" t="s">
        <v>75</v>
      </c>
      <c r="AY542" s="206" t="s">
        <v>126</v>
      </c>
    </row>
    <row r="543" spans="1:65" s="13" customFormat="1" ht="11.25">
      <c r="B543" s="207"/>
      <c r="C543" s="208"/>
      <c r="D543" s="191" t="s">
        <v>136</v>
      </c>
      <c r="E543" s="209" t="s">
        <v>1</v>
      </c>
      <c r="F543" s="210" t="s">
        <v>138</v>
      </c>
      <c r="G543" s="208"/>
      <c r="H543" s="211">
        <v>2</v>
      </c>
      <c r="I543" s="212"/>
      <c r="J543" s="208"/>
      <c r="K543" s="208"/>
      <c r="L543" s="213"/>
      <c r="M543" s="214"/>
      <c r="N543" s="215"/>
      <c r="O543" s="215"/>
      <c r="P543" s="215"/>
      <c r="Q543" s="215"/>
      <c r="R543" s="215"/>
      <c r="S543" s="215"/>
      <c r="T543" s="216"/>
      <c r="AT543" s="217" t="s">
        <v>136</v>
      </c>
      <c r="AU543" s="217" t="s">
        <v>83</v>
      </c>
      <c r="AV543" s="13" t="s">
        <v>133</v>
      </c>
      <c r="AW543" s="13" t="s">
        <v>31</v>
      </c>
      <c r="AX543" s="13" t="s">
        <v>83</v>
      </c>
      <c r="AY543" s="217" t="s">
        <v>126</v>
      </c>
    </row>
    <row r="544" spans="1:65" s="2" customFormat="1" ht="24.2" customHeight="1">
      <c r="A544" s="33"/>
      <c r="B544" s="34"/>
      <c r="C544" s="177" t="s">
        <v>191</v>
      </c>
      <c r="D544" s="177" t="s">
        <v>127</v>
      </c>
      <c r="E544" s="178" t="s">
        <v>1048</v>
      </c>
      <c r="F544" s="179" t="s">
        <v>1049</v>
      </c>
      <c r="G544" s="180" t="s">
        <v>142</v>
      </c>
      <c r="H544" s="181">
        <v>2</v>
      </c>
      <c r="I544" s="182"/>
      <c r="J544" s="183">
        <f>ROUND(I544*H544,2)</f>
        <v>0</v>
      </c>
      <c r="K544" s="179" t="s">
        <v>131</v>
      </c>
      <c r="L544" s="184"/>
      <c r="M544" s="185" t="s">
        <v>1</v>
      </c>
      <c r="N544" s="186" t="s">
        <v>40</v>
      </c>
      <c r="O544" s="70"/>
      <c r="P544" s="187">
        <f>O544*H544</f>
        <v>0</v>
      </c>
      <c r="Q544" s="187">
        <v>3.4819999999999997E-2</v>
      </c>
      <c r="R544" s="187">
        <f>Q544*H544</f>
        <v>6.9639999999999994E-2</v>
      </c>
      <c r="S544" s="187">
        <v>0</v>
      </c>
      <c r="T544" s="188">
        <f>S544*H544</f>
        <v>0</v>
      </c>
      <c r="U544" s="33"/>
      <c r="V544" s="33"/>
      <c r="W544" s="33"/>
      <c r="X544" s="33"/>
      <c r="Y544" s="33"/>
      <c r="Z544" s="33"/>
      <c r="AA544" s="33"/>
      <c r="AB544" s="33"/>
      <c r="AC544" s="33"/>
      <c r="AD544" s="33"/>
      <c r="AE544" s="33"/>
      <c r="AR544" s="189" t="s">
        <v>132</v>
      </c>
      <c r="AT544" s="189" t="s">
        <v>127</v>
      </c>
      <c r="AU544" s="189" t="s">
        <v>83</v>
      </c>
      <c r="AY544" s="16" t="s">
        <v>126</v>
      </c>
      <c r="BE544" s="190">
        <f>IF(N544="základní",J544,0)</f>
        <v>0</v>
      </c>
      <c r="BF544" s="190">
        <f>IF(N544="snížená",J544,0)</f>
        <v>0</v>
      </c>
      <c r="BG544" s="190">
        <f>IF(N544="zákl. přenesená",J544,0)</f>
        <v>0</v>
      </c>
      <c r="BH544" s="190">
        <f>IF(N544="sníž. přenesená",J544,0)</f>
        <v>0</v>
      </c>
      <c r="BI544" s="190">
        <f>IF(N544="nulová",J544,0)</f>
        <v>0</v>
      </c>
      <c r="BJ544" s="16" t="s">
        <v>83</v>
      </c>
      <c r="BK544" s="190">
        <f>ROUND(I544*H544,2)</f>
        <v>0</v>
      </c>
      <c r="BL544" s="16" t="s">
        <v>133</v>
      </c>
      <c r="BM544" s="189" t="s">
        <v>1050</v>
      </c>
    </row>
    <row r="545" spans="1:65" s="2" customFormat="1" ht="19.5">
      <c r="A545" s="33"/>
      <c r="B545" s="34"/>
      <c r="C545" s="35"/>
      <c r="D545" s="191" t="s">
        <v>135</v>
      </c>
      <c r="E545" s="35"/>
      <c r="F545" s="192" t="s">
        <v>1049</v>
      </c>
      <c r="G545" s="35"/>
      <c r="H545" s="35"/>
      <c r="I545" s="193"/>
      <c r="J545" s="35"/>
      <c r="K545" s="35"/>
      <c r="L545" s="38"/>
      <c r="M545" s="194"/>
      <c r="N545" s="195"/>
      <c r="O545" s="70"/>
      <c r="P545" s="70"/>
      <c r="Q545" s="70"/>
      <c r="R545" s="70"/>
      <c r="S545" s="70"/>
      <c r="T545" s="71"/>
      <c r="U545" s="33"/>
      <c r="V545" s="33"/>
      <c r="W545" s="33"/>
      <c r="X545" s="33"/>
      <c r="Y545" s="33"/>
      <c r="Z545" s="33"/>
      <c r="AA545" s="33"/>
      <c r="AB545" s="33"/>
      <c r="AC545" s="33"/>
      <c r="AD545" s="33"/>
      <c r="AE545" s="33"/>
      <c r="AT545" s="16" t="s">
        <v>135</v>
      </c>
      <c r="AU545" s="16" t="s">
        <v>83</v>
      </c>
    </row>
    <row r="546" spans="1:65" s="14" customFormat="1" ht="11.25">
      <c r="B546" s="218"/>
      <c r="C546" s="219"/>
      <c r="D546" s="191" t="s">
        <v>136</v>
      </c>
      <c r="E546" s="220" t="s">
        <v>1</v>
      </c>
      <c r="F546" s="221" t="s">
        <v>976</v>
      </c>
      <c r="G546" s="219"/>
      <c r="H546" s="220" t="s">
        <v>1</v>
      </c>
      <c r="I546" s="222"/>
      <c r="J546" s="219"/>
      <c r="K546" s="219"/>
      <c r="L546" s="223"/>
      <c r="M546" s="224"/>
      <c r="N546" s="225"/>
      <c r="O546" s="225"/>
      <c r="P546" s="225"/>
      <c r="Q546" s="225"/>
      <c r="R546" s="225"/>
      <c r="S546" s="225"/>
      <c r="T546" s="226"/>
      <c r="AT546" s="227" t="s">
        <v>136</v>
      </c>
      <c r="AU546" s="227" t="s">
        <v>83</v>
      </c>
      <c r="AV546" s="14" t="s">
        <v>83</v>
      </c>
      <c r="AW546" s="14" t="s">
        <v>31</v>
      </c>
      <c r="AX546" s="14" t="s">
        <v>75</v>
      </c>
      <c r="AY546" s="227" t="s">
        <v>126</v>
      </c>
    </row>
    <row r="547" spans="1:65" s="12" customFormat="1" ht="11.25">
      <c r="B547" s="196"/>
      <c r="C547" s="197"/>
      <c r="D547" s="191" t="s">
        <v>136</v>
      </c>
      <c r="E547" s="198" t="s">
        <v>1</v>
      </c>
      <c r="F547" s="199" t="s">
        <v>83</v>
      </c>
      <c r="G547" s="197"/>
      <c r="H547" s="200">
        <v>1</v>
      </c>
      <c r="I547" s="201"/>
      <c r="J547" s="197"/>
      <c r="K547" s="197"/>
      <c r="L547" s="202"/>
      <c r="M547" s="203"/>
      <c r="N547" s="204"/>
      <c r="O547" s="204"/>
      <c r="P547" s="204"/>
      <c r="Q547" s="204"/>
      <c r="R547" s="204"/>
      <c r="S547" s="204"/>
      <c r="T547" s="205"/>
      <c r="AT547" s="206" t="s">
        <v>136</v>
      </c>
      <c r="AU547" s="206" t="s">
        <v>83</v>
      </c>
      <c r="AV547" s="12" t="s">
        <v>85</v>
      </c>
      <c r="AW547" s="12" t="s">
        <v>31</v>
      </c>
      <c r="AX547" s="12" t="s">
        <v>75</v>
      </c>
      <c r="AY547" s="206" t="s">
        <v>126</v>
      </c>
    </row>
    <row r="548" spans="1:65" s="14" customFormat="1" ht="11.25">
      <c r="B548" s="218"/>
      <c r="C548" s="219"/>
      <c r="D548" s="191" t="s">
        <v>136</v>
      </c>
      <c r="E548" s="220" t="s">
        <v>1</v>
      </c>
      <c r="F548" s="221" t="s">
        <v>830</v>
      </c>
      <c r="G548" s="219"/>
      <c r="H548" s="220" t="s">
        <v>1</v>
      </c>
      <c r="I548" s="222"/>
      <c r="J548" s="219"/>
      <c r="K548" s="219"/>
      <c r="L548" s="223"/>
      <c r="M548" s="224"/>
      <c r="N548" s="225"/>
      <c r="O548" s="225"/>
      <c r="P548" s="225"/>
      <c r="Q548" s="225"/>
      <c r="R548" s="225"/>
      <c r="S548" s="225"/>
      <c r="T548" s="226"/>
      <c r="AT548" s="227" t="s">
        <v>136</v>
      </c>
      <c r="AU548" s="227" t="s">
        <v>83</v>
      </c>
      <c r="AV548" s="14" t="s">
        <v>83</v>
      </c>
      <c r="AW548" s="14" t="s">
        <v>31</v>
      </c>
      <c r="AX548" s="14" t="s">
        <v>75</v>
      </c>
      <c r="AY548" s="227" t="s">
        <v>126</v>
      </c>
    </row>
    <row r="549" spans="1:65" s="12" customFormat="1" ht="11.25">
      <c r="B549" s="196"/>
      <c r="C549" s="197"/>
      <c r="D549" s="191" t="s">
        <v>136</v>
      </c>
      <c r="E549" s="198" t="s">
        <v>1</v>
      </c>
      <c r="F549" s="199" t="s">
        <v>83</v>
      </c>
      <c r="G549" s="197"/>
      <c r="H549" s="200">
        <v>1</v>
      </c>
      <c r="I549" s="201"/>
      <c r="J549" s="197"/>
      <c r="K549" s="197"/>
      <c r="L549" s="202"/>
      <c r="M549" s="203"/>
      <c r="N549" s="204"/>
      <c r="O549" s="204"/>
      <c r="P549" s="204"/>
      <c r="Q549" s="204"/>
      <c r="R549" s="204"/>
      <c r="S549" s="204"/>
      <c r="T549" s="205"/>
      <c r="AT549" s="206" t="s">
        <v>136</v>
      </c>
      <c r="AU549" s="206" t="s">
        <v>83</v>
      </c>
      <c r="AV549" s="12" t="s">
        <v>85</v>
      </c>
      <c r="AW549" s="12" t="s">
        <v>31</v>
      </c>
      <c r="AX549" s="12" t="s">
        <v>75</v>
      </c>
      <c r="AY549" s="206" t="s">
        <v>126</v>
      </c>
    </row>
    <row r="550" spans="1:65" s="13" customFormat="1" ht="11.25">
      <c r="B550" s="207"/>
      <c r="C550" s="208"/>
      <c r="D550" s="191" t="s">
        <v>136</v>
      </c>
      <c r="E550" s="209" t="s">
        <v>1</v>
      </c>
      <c r="F550" s="210" t="s">
        <v>138</v>
      </c>
      <c r="G550" s="208"/>
      <c r="H550" s="211">
        <v>2</v>
      </c>
      <c r="I550" s="212"/>
      <c r="J550" s="208"/>
      <c r="K550" s="208"/>
      <c r="L550" s="213"/>
      <c r="M550" s="214"/>
      <c r="N550" s="215"/>
      <c r="O550" s="215"/>
      <c r="P550" s="215"/>
      <c r="Q550" s="215"/>
      <c r="R550" s="215"/>
      <c r="S550" s="215"/>
      <c r="T550" s="216"/>
      <c r="AT550" s="217" t="s">
        <v>136</v>
      </c>
      <c r="AU550" s="217" t="s">
        <v>83</v>
      </c>
      <c r="AV550" s="13" t="s">
        <v>133</v>
      </c>
      <c r="AW550" s="13" t="s">
        <v>31</v>
      </c>
      <c r="AX550" s="13" t="s">
        <v>83</v>
      </c>
      <c r="AY550" s="217" t="s">
        <v>126</v>
      </c>
    </row>
    <row r="551" spans="1:65" s="2" customFormat="1" ht="24.2" customHeight="1">
      <c r="A551" s="33"/>
      <c r="B551" s="34"/>
      <c r="C551" s="177" t="s">
        <v>372</v>
      </c>
      <c r="D551" s="177" t="s">
        <v>127</v>
      </c>
      <c r="E551" s="178" t="s">
        <v>1051</v>
      </c>
      <c r="F551" s="179" t="s">
        <v>1052</v>
      </c>
      <c r="G551" s="180" t="s">
        <v>142</v>
      </c>
      <c r="H551" s="181">
        <v>4</v>
      </c>
      <c r="I551" s="182"/>
      <c r="J551" s="183">
        <f>ROUND(I551*H551,2)</f>
        <v>0</v>
      </c>
      <c r="K551" s="179" t="s">
        <v>131</v>
      </c>
      <c r="L551" s="184"/>
      <c r="M551" s="185" t="s">
        <v>1</v>
      </c>
      <c r="N551" s="186" t="s">
        <v>40</v>
      </c>
      <c r="O551" s="70"/>
      <c r="P551" s="187">
        <f>O551*H551</f>
        <v>0</v>
      </c>
      <c r="Q551" s="187">
        <v>3.2770000000000001E-2</v>
      </c>
      <c r="R551" s="187">
        <f>Q551*H551</f>
        <v>0.13108</v>
      </c>
      <c r="S551" s="187">
        <v>0</v>
      </c>
      <c r="T551" s="188">
        <f>S551*H551</f>
        <v>0</v>
      </c>
      <c r="U551" s="33"/>
      <c r="V551" s="33"/>
      <c r="W551" s="33"/>
      <c r="X551" s="33"/>
      <c r="Y551" s="33"/>
      <c r="Z551" s="33"/>
      <c r="AA551" s="33"/>
      <c r="AB551" s="33"/>
      <c r="AC551" s="33"/>
      <c r="AD551" s="33"/>
      <c r="AE551" s="33"/>
      <c r="AR551" s="189" t="s">
        <v>132</v>
      </c>
      <c r="AT551" s="189" t="s">
        <v>127</v>
      </c>
      <c r="AU551" s="189" t="s">
        <v>83</v>
      </c>
      <c r="AY551" s="16" t="s">
        <v>126</v>
      </c>
      <c r="BE551" s="190">
        <f>IF(N551="základní",J551,0)</f>
        <v>0</v>
      </c>
      <c r="BF551" s="190">
        <f>IF(N551="snížená",J551,0)</f>
        <v>0</v>
      </c>
      <c r="BG551" s="190">
        <f>IF(N551="zákl. přenesená",J551,0)</f>
        <v>0</v>
      </c>
      <c r="BH551" s="190">
        <f>IF(N551="sníž. přenesená",J551,0)</f>
        <v>0</v>
      </c>
      <c r="BI551" s="190">
        <f>IF(N551="nulová",J551,0)</f>
        <v>0</v>
      </c>
      <c r="BJ551" s="16" t="s">
        <v>83</v>
      </c>
      <c r="BK551" s="190">
        <f>ROUND(I551*H551,2)</f>
        <v>0</v>
      </c>
      <c r="BL551" s="16" t="s">
        <v>133</v>
      </c>
      <c r="BM551" s="189" t="s">
        <v>1053</v>
      </c>
    </row>
    <row r="552" spans="1:65" s="2" customFormat="1" ht="19.5">
      <c r="A552" s="33"/>
      <c r="B552" s="34"/>
      <c r="C552" s="35"/>
      <c r="D552" s="191" t="s">
        <v>135</v>
      </c>
      <c r="E552" s="35"/>
      <c r="F552" s="192" t="s">
        <v>1052</v>
      </c>
      <c r="G552" s="35"/>
      <c r="H552" s="35"/>
      <c r="I552" s="193"/>
      <c r="J552" s="35"/>
      <c r="K552" s="35"/>
      <c r="L552" s="38"/>
      <c r="M552" s="194"/>
      <c r="N552" s="195"/>
      <c r="O552" s="70"/>
      <c r="P552" s="70"/>
      <c r="Q552" s="70"/>
      <c r="R552" s="70"/>
      <c r="S552" s="70"/>
      <c r="T552" s="71"/>
      <c r="U552" s="33"/>
      <c r="V552" s="33"/>
      <c r="W552" s="33"/>
      <c r="X552" s="33"/>
      <c r="Y552" s="33"/>
      <c r="Z552" s="33"/>
      <c r="AA552" s="33"/>
      <c r="AB552" s="33"/>
      <c r="AC552" s="33"/>
      <c r="AD552" s="33"/>
      <c r="AE552" s="33"/>
      <c r="AT552" s="16" t="s">
        <v>135</v>
      </c>
      <c r="AU552" s="16" t="s">
        <v>83</v>
      </c>
    </row>
    <row r="553" spans="1:65" s="14" customFormat="1" ht="11.25">
      <c r="B553" s="218"/>
      <c r="C553" s="219"/>
      <c r="D553" s="191" t="s">
        <v>136</v>
      </c>
      <c r="E553" s="220" t="s">
        <v>1</v>
      </c>
      <c r="F553" s="221" t="s">
        <v>1005</v>
      </c>
      <c r="G553" s="219"/>
      <c r="H553" s="220" t="s">
        <v>1</v>
      </c>
      <c r="I553" s="222"/>
      <c r="J553" s="219"/>
      <c r="K553" s="219"/>
      <c r="L553" s="223"/>
      <c r="M553" s="224"/>
      <c r="N553" s="225"/>
      <c r="O553" s="225"/>
      <c r="P553" s="225"/>
      <c r="Q553" s="225"/>
      <c r="R553" s="225"/>
      <c r="S553" s="225"/>
      <c r="T553" s="226"/>
      <c r="AT553" s="227" t="s">
        <v>136</v>
      </c>
      <c r="AU553" s="227" t="s">
        <v>83</v>
      </c>
      <c r="AV553" s="14" t="s">
        <v>83</v>
      </c>
      <c r="AW553" s="14" t="s">
        <v>31</v>
      </c>
      <c r="AX553" s="14" t="s">
        <v>75</v>
      </c>
      <c r="AY553" s="227" t="s">
        <v>126</v>
      </c>
    </row>
    <row r="554" spans="1:65" s="12" customFormat="1" ht="11.25">
      <c r="B554" s="196"/>
      <c r="C554" s="197"/>
      <c r="D554" s="191" t="s">
        <v>136</v>
      </c>
      <c r="E554" s="198" t="s">
        <v>1</v>
      </c>
      <c r="F554" s="199" t="s">
        <v>1054</v>
      </c>
      <c r="G554" s="197"/>
      <c r="H554" s="200">
        <v>4</v>
      </c>
      <c r="I554" s="201"/>
      <c r="J554" s="197"/>
      <c r="K554" s="197"/>
      <c r="L554" s="202"/>
      <c r="M554" s="203"/>
      <c r="N554" s="204"/>
      <c r="O554" s="204"/>
      <c r="P554" s="204"/>
      <c r="Q554" s="204"/>
      <c r="R554" s="204"/>
      <c r="S554" s="204"/>
      <c r="T554" s="205"/>
      <c r="AT554" s="206" t="s">
        <v>136</v>
      </c>
      <c r="AU554" s="206" t="s">
        <v>83</v>
      </c>
      <c r="AV554" s="12" t="s">
        <v>85</v>
      </c>
      <c r="AW554" s="12" t="s">
        <v>31</v>
      </c>
      <c r="AX554" s="12" t="s">
        <v>75</v>
      </c>
      <c r="AY554" s="206" t="s">
        <v>126</v>
      </c>
    </row>
    <row r="555" spans="1:65" s="13" customFormat="1" ht="11.25">
      <c r="B555" s="207"/>
      <c r="C555" s="208"/>
      <c r="D555" s="191" t="s">
        <v>136</v>
      </c>
      <c r="E555" s="209" t="s">
        <v>1</v>
      </c>
      <c r="F555" s="210" t="s">
        <v>138</v>
      </c>
      <c r="G555" s="208"/>
      <c r="H555" s="211">
        <v>4</v>
      </c>
      <c r="I555" s="212"/>
      <c r="J555" s="208"/>
      <c r="K555" s="208"/>
      <c r="L555" s="213"/>
      <c r="M555" s="214"/>
      <c r="N555" s="215"/>
      <c r="O555" s="215"/>
      <c r="P555" s="215"/>
      <c r="Q555" s="215"/>
      <c r="R555" s="215"/>
      <c r="S555" s="215"/>
      <c r="T555" s="216"/>
      <c r="AT555" s="217" t="s">
        <v>136</v>
      </c>
      <c r="AU555" s="217" t="s">
        <v>83</v>
      </c>
      <c r="AV555" s="13" t="s">
        <v>133</v>
      </c>
      <c r="AW555" s="13" t="s">
        <v>31</v>
      </c>
      <c r="AX555" s="13" t="s">
        <v>83</v>
      </c>
      <c r="AY555" s="217" t="s">
        <v>126</v>
      </c>
    </row>
    <row r="556" spans="1:65" s="2" customFormat="1" ht="16.5" customHeight="1">
      <c r="A556" s="33"/>
      <c r="B556" s="34"/>
      <c r="C556" s="177" t="s">
        <v>231</v>
      </c>
      <c r="D556" s="177" t="s">
        <v>127</v>
      </c>
      <c r="E556" s="178" t="s">
        <v>409</v>
      </c>
      <c r="F556" s="179" t="s">
        <v>410</v>
      </c>
      <c r="G556" s="180" t="s">
        <v>142</v>
      </c>
      <c r="H556" s="181">
        <v>1</v>
      </c>
      <c r="I556" s="182"/>
      <c r="J556" s="183">
        <f>ROUND(I556*H556,2)</f>
        <v>0</v>
      </c>
      <c r="K556" s="179" t="s">
        <v>131</v>
      </c>
      <c r="L556" s="184"/>
      <c r="M556" s="185" t="s">
        <v>1</v>
      </c>
      <c r="N556" s="186" t="s">
        <v>40</v>
      </c>
      <c r="O556" s="70"/>
      <c r="P556" s="187">
        <f>O556*H556</f>
        <v>0</v>
      </c>
      <c r="Q556" s="187">
        <v>0.39700000000000002</v>
      </c>
      <c r="R556" s="187">
        <f>Q556*H556</f>
        <v>0.39700000000000002</v>
      </c>
      <c r="S556" s="187">
        <v>0</v>
      </c>
      <c r="T556" s="188">
        <f>S556*H556</f>
        <v>0</v>
      </c>
      <c r="U556" s="33"/>
      <c r="V556" s="33"/>
      <c r="W556" s="33"/>
      <c r="X556" s="33"/>
      <c r="Y556" s="33"/>
      <c r="Z556" s="33"/>
      <c r="AA556" s="33"/>
      <c r="AB556" s="33"/>
      <c r="AC556" s="33"/>
      <c r="AD556" s="33"/>
      <c r="AE556" s="33"/>
      <c r="AR556" s="189" t="s">
        <v>132</v>
      </c>
      <c r="AT556" s="189" t="s">
        <v>127</v>
      </c>
      <c r="AU556" s="189" t="s">
        <v>83</v>
      </c>
      <c r="AY556" s="16" t="s">
        <v>126</v>
      </c>
      <c r="BE556" s="190">
        <f>IF(N556="základní",J556,0)</f>
        <v>0</v>
      </c>
      <c r="BF556" s="190">
        <f>IF(N556="snížená",J556,0)</f>
        <v>0</v>
      </c>
      <c r="BG556" s="190">
        <f>IF(N556="zákl. přenesená",J556,0)</f>
        <v>0</v>
      </c>
      <c r="BH556" s="190">
        <f>IF(N556="sníž. přenesená",J556,0)</f>
        <v>0</v>
      </c>
      <c r="BI556" s="190">
        <f>IF(N556="nulová",J556,0)</f>
        <v>0</v>
      </c>
      <c r="BJ556" s="16" t="s">
        <v>83</v>
      </c>
      <c r="BK556" s="190">
        <f>ROUND(I556*H556,2)</f>
        <v>0</v>
      </c>
      <c r="BL556" s="16" t="s">
        <v>133</v>
      </c>
      <c r="BM556" s="189" t="s">
        <v>1055</v>
      </c>
    </row>
    <row r="557" spans="1:65" s="2" customFormat="1" ht="11.25">
      <c r="A557" s="33"/>
      <c r="B557" s="34"/>
      <c r="C557" s="35"/>
      <c r="D557" s="191" t="s">
        <v>135</v>
      </c>
      <c r="E557" s="35"/>
      <c r="F557" s="192" t="s">
        <v>410</v>
      </c>
      <c r="G557" s="35"/>
      <c r="H557" s="35"/>
      <c r="I557" s="193"/>
      <c r="J557" s="35"/>
      <c r="K557" s="35"/>
      <c r="L557" s="38"/>
      <c r="M557" s="194"/>
      <c r="N557" s="195"/>
      <c r="O557" s="70"/>
      <c r="P557" s="70"/>
      <c r="Q557" s="70"/>
      <c r="R557" s="70"/>
      <c r="S557" s="70"/>
      <c r="T557" s="71"/>
      <c r="U557" s="33"/>
      <c r="V557" s="33"/>
      <c r="W557" s="33"/>
      <c r="X557" s="33"/>
      <c r="Y557" s="33"/>
      <c r="Z557" s="33"/>
      <c r="AA557" s="33"/>
      <c r="AB557" s="33"/>
      <c r="AC557" s="33"/>
      <c r="AD557" s="33"/>
      <c r="AE557" s="33"/>
      <c r="AT557" s="16" t="s">
        <v>135</v>
      </c>
      <c r="AU557" s="16" t="s">
        <v>83</v>
      </c>
    </row>
    <row r="558" spans="1:65" s="14" customFormat="1" ht="11.25">
      <c r="B558" s="218"/>
      <c r="C558" s="219"/>
      <c r="D558" s="191" t="s">
        <v>136</v>
      </c>
      <c r="E558" s="220" t="s">
        <v>1</v>
      </c>
      <c r="F558" s="221" t="s">
        <v>1056</v>
      </c>
      <c r="G558" s="219"/>
      <c r="H558" s="220" t="s">
        <v>1</v>
      </c>
      <c r="I558" s="222"/>
      <c r="J558" s="219"/>
      <c r="K558" s="219"/>
      <c r="L558" s="223"/>
      <c r="M558" s="224"/>
      <c r="N558" s="225"/>
      <c r="O558" s="225"/>
      <c r="P558" s="225"/>
      <c r="Q558" s="225"/>
      <c r="R558" s="225"/>
      <c r="S558" s="225"/>
      <c r="T558" s="226"/>
      <c r="AT558" s="227" t="s">
        <v>136</v>
      </c>
      <c r="AU558" s="227" t="s">
        <v>83</v>
      </c>
      <c r="AV558" s="14" t="s">
        <v>83</v>
      </c>
      <c r="AW558" s="14" t="s">
        <v>31</v>
      </c>
      <c r="AX558" s="14" t="s">
        <v>75</v>
      </c>
      <c r="AY558" s="227" t="s">
        <v>126</v>
      </c>
    </row>
    <row r="559" spans="1:65" s="12" customFormat="1" ht="11.25">
      <c r="B559" s="196"/>
      <c r="C559" s="197"/>
      <c r="D559" s="191" t="s">
        <v>136</v>
      </c>
      <c r="E559" s="198" t="s">
        <v>1</v>
      </c>
      <c r="F559" s="199" t="s">
        <v>83</v>
      </c>
      <c r="G559" s="197"/>
      <c r="H559" s="200">
        <v>1</v>
      </c>
      <c r="I559" s="201"/>
      <c r="J559" s="197"/>
      <c r="K559" s="197"/>
      <c r="L559" s="202"/>
      <c r="M559" s="203"/>
      <c r="N559" s="204"/>
      <c r="O559" s="204"/>
      <c r="P559" s="204"/>
      <c r="Q559" s="204"/>
      <c r="R559" s="204"/>
      <c r="S559" s="204"/>
      <c r="T559" s="205"/>
      <c r="AT559" s="206" t="s">
        <v>136</v>
      </c>
      <c r="AU559" s="206" t="s">
        <v>83</v>
      </c>
      <c r="AV559" s="12" t="s">
        <v>85</v>
      </c>
      <c r="AW559" s="12" t="s">
        <v>31</v>
      </c>
      <c r="AX559" s="12" t="s">
        <v>75</v>
      </c>
      <c r="AY559" s="206" t="s">
        <v>126</v>
      </c>
    </row>
    <row r="560" spans="1:65" s="13" customFormat="1" ht="11.25">
      <c r="B560" s="207"/>
      <c r="C560" s="208"/>
      <c r="D560" s="191" t="s">
        <v>136</v>
      </c>
      <c r="E560" s="209" t="s">
        <v>1</v>
      </c>
      <c r="F560" s="210" t="s">
        <v>138</v>
      </c>
      <c r="G560" s="208"/>
      <c r="H560" s="211">
        <v>1</v>
      </c>
      <c r="I560" s="212"/>
      <c r="J560" s="208"/>
      <c r="K560" s="208"/>
      <c r="L560" s="213"/>
      <c r="M560" s="214"/>
      <c r="N560" s="215"/>
      <c r="O560" s="215"/>
      <c r="P560" s="215"/>
      <c r="Q560" s="215"/>
      <c r="R560" s="215"/>
      <c r="S560" s="215"/>
      <c r="T560" s="216"/>
      <c r="AT560" s="217" t="s">
        <v>136</v>
      </c>
      <c r="AU560" s="217" t="s">
        <v>83</v>
      </c>
      <c r="AV560" s="13" t="s">
        <v>133</v>
      </c>
      <c r="AW560" s="13" t="s">
        <v>31</v>
      </c>
      <c r="AX560" s="13" t="s">
        <v>83</v>
      </c>
      <c r="AY560" s="217" t="s">
        <v>126</v>
      </c>
    </row>
    <row r="561" spans="1:65" s="2" customFormat="1" ht="21.75" customHeight="1">
      <c r="A561" s="33"/>
      <c r="B561" s="34"/>
      <c r="C561" s="177" t="s">
        <v>394</v>
      </c>
      <c r="D561" s="177" t="s">
        <v>127</v>
      </c>
      <c r="E561" s="178" t="s">
        <v>414</v>
      </c>
      <c r="F561" s="179" t="s">
        <v>415</v>
      </c>
      <c r="G561" s="180" t="s">
        <v>142</v>
      </c>
      <c r="H561" s="181">
        <v>2</v>
      </c>
      <c r="I561" s="182"/>
      <c r="J561" s="183">
        <f>ROUND(I561*H561,2)</f>
        <v>0</v>
      </c>
      <c r="K561" s="179" t="s">
        <v>131</v>
      </c>
      <c r="L561" s="184"/>
      <c r="M561" s="185" t="s">
        <v>1</v>
      </c>
      <c r="N561" s="186" t="s">
        <v>40</v>
      </c>
      <c r="O561" s="70"/>
      <c r="P561" s="187">
        <f>O561*H561</f>
        <v>0</v>
      </c>
      <c r="Q561" s="187">
        <v>0.157</v>
      </c>
      <c r="R561" s="187">
        <f>Q561*H561</f>
        <v>0.314</v>
      </c>
      <c r="S561" s="187">
        <v>0</v>
      </c>
      <c r="T561" s="188">
        <f>S561*H561</f>
        <v>0</v>
      </c>
      <c r="U561" s="33"/>
      <c r="V561" s="33"/>
      <c r="W561" s="33"/>
      <c r="X561" s="33"/>
      <c r="Y561" s="33"/>
      <c r="Z561" s="33"/>
      <c r="AA561" s="33"/>
      <c r="AB561" s="33"/>
      <c r="AC561" s="33"/>
      <c r="AD561" s="33"/>
      <c r="AE561" s="33"/>
      <c r="AR561" s="189" t="s">
        <v>132</v>
      </c>
      <c r="AT561" s="189" t="s">
        <v>127</v>
      </c>
      <c r="AU561" s="189" t="s">
        <v>83</v>
      </c>
      <c r="AY561" s="16" t="s">
        <v>126</v>
      </c>
      <c r="BE561" s="190">
        <f>IF(N561="základní",J561,0)</f>
        <v>0</v>
      </c>
      <c r="BF561" s="190">
        <f>IF(N561="snížená",J561,0)</f>
        <v>0</v>
      </c>
      <c r="BG561" s="190">
        <f>IF(N561="zákl. přenesená",J561,0)</f>
        <v>0</v>
      </c>
      <c r="BH561" s="190">
        <f>IF(N561="sníž. přenesená",J561,0)</f>
        <v>0</v>
      </c>
      <c r="BI561" s="190">
        <f>IF(N561="nulová",J561,0)</f>
        <v>0</v>
      </c>
      <c r="BJ561" s="16" t="s">
        <v>83</v>
      </c>
      <c r="BK561" s="190">
        <f>ROUND(I561*H561,2)</f>
        <v>0</v>
      </c>
      <c r="BL561" s="16" t="s">
        <v>133</v>
      </c>
      <c r="BM561" s="189" t="s">
        <v>1057</v>
      </c>
    </row>
    <row r="562" spans="1:65" s="2" customFormat="1" ht="11.25">
      <c r="A562" s="33"/>
      <c r="B562" s="34"/>
      <c r="C562" s="35"/>
      <c r="D562" s="191" t="s">
        <v>135</v>
      </c>
      <c r="E562" s="35"/>
      <c r="F562" s="192" t="s">
        <v>415</v>
      </c>
      <c r="G562" s="35"/>
      <c r="H562" s="35"/>
      <c r="I562" s="193"/>
      <c r="J562" s="35"/>
      <c r="K562" s="35"/>
      <c r="L562" s="38"/>
      <c r="M562" s="194"/>
      <c r="N562" s="195"/>
      <c r="O562" s="70"/>
      <c r="P562" s="70"/>
      <c r="Q562" s="70"/>
      <c r="R562" s="70"/>
      <c r="S562" s="70"/>
      <c r="T562" s="71"/>
      <c r="U562" s="33"/>
      <c r="V562" s="33"/>
      <c r="W562" s="33"/>
      <c r="X562" s="33"/>
      <c r="Y562" s="33"/>
      <c r="Z562" s="33"/>
      <c r="AA562" s="33"/>
      <c r="AB562" s="33"/>
      <c r="AC562" s="33"/>
      <c r="AD562" s="33"/>
      <c r="AE562" s="33"/>
      <c r="AT562" s="16" t="s">
        <v>135</v>
      </c>
      <c r="AU562" s="16" t="s">
        <v>83</v>
      </c>
    </row>
    <row r="563" spans="1:65" s="14" customFormat="1" ht="11.25">
      <c r="B563" s="218"/>
      <c r="C563" s="219"/>
      <c r="D563" s="191" t="s">
        <v>136</v>
      </c>
      <c r="E563" s="220" t="s">
        <v>1</v>
      </c>
      <c r="F563" s="221" t="s">
        <v>1058</v>
      </c>
      <c r="G563" s="219"/>
      <c r="H563" s="220" t="s">
        <v>1</v>
      </c>
      <c r="I563" s="222"/>
      <c r="J563" s="219"/>
      <c r="K563" s="219"/>
      <c r="L563" s="223"/>
      <c r="M563" s="224"/>
      <c r="N563" s="225"/>
      <c r="O563" s="225"/>
      <c r="P563" s="225"/>
      <c r="Q563" s="225"/>
      <c r="R563" s="225"/>
      <c r="S563" s="225"/>
      <c r="T563" s="226"/>
      <c r="AT563" s="227" t="s">
        <v>136</v>
      </c>
      <c r="AU563" s="227" t="s">
        <v>83</v>
      </c>
      <c r="AV563" s="14" t="s">
        <v>83</v>
      </c>
      <c r="AW563" s="14" t="s">
        <v>31</v>
      </c>
      <c r="AX563" s="14" t="s">
        <v>75</v>
      </c>
      <c r="AY563" s="227" t="s">
        <v>126</v>
      </c>
    </row>
    <row r="564" spans="1:65" s="12" customFormat="1" ht="11.25">
      <c r="B564" s="196"/>
      <c r="C564" s="197"/>
      <c r="D564" s="191" t="s">
        <v>136</v>
      </c>
      <c r="E564" s="198" t="s">
        <v>1</v>
      </c>
      <c r="F564" s="199" t="s">
        <v>85</v>
      </c>
      <c r="G564" s="197"/>
      <c r="H564" s="200">
        <v>2</v>
      </c>
      <c r="I564" s="201"/>
      <c r="J564" s="197"/>
      <c r="K564" s="197"/>
      <c r="L564" s="202"/>
      <c r="M564" s="203"/>
      <c r="N564" s="204"/>
      <c r="O564" s="204"/>
      <c r="P564" s="204"/>
      <c r="Q564" s="204"/>
      <c r="R564" s="204"/>
      <c r="S564" s="204"/>
      <c r="T564" s="205"/>
      <c r="AT564" s="206" t="s">
        <v>136</v>
      </c>
      <c r="AU564" s="206" t="s">
        <v>83</v>
      </c>
      <c r="AV564" s="12" t="s">
        <v>85</v>
      </c>
      <c r="AW564" s="12" t="s">
        <v>31</v>
      </c>
      <c r="AX564" s="12" t="s">
        <v>75</v>
      </c>
      <c r="AY564" s="206" t="s">
        <v>126</v>
      </c>
    </row>
    <row r="565" spans="1:65" s="13" customFormat="1" ht="11.25">
      <c r="B565" s="207"/>
      <c r="C565" s="208"/>
      <c r="D565" s="191" t="s">
        <v>136</v>
      </c>
      <c r="E565" s="209" t="s">
        <v>1</v>
      </c>
      <c r="F565" s="210" t="s">
        <v>138</v>
      </c>
      <c r="G565" s="208"/>
      <c r="H565" s="211">
        <v>2</v>
      </c>
      <c r="I565" s="212"/>
      <c r="J565" s="208"/>
      <c r="K565" s="208"/>
      <c r="L565" s="213"/>
      <c r="M565" s="214"/>
      <c r="N565" s="215"/>
      <c r="O565" s="215"/>
      <c r="P565" s="215"/>
      <c r="Q565" s="215"/>
      <c r="R565" s="215"/>
      <c r="S565" s="215"/>
      <c r="T565" s="216"/>
      <c r="AT565" s="217" t="s">
        <v>136</v>
      </c>
      <c r="AU565" s="217" t="s">
        <v>83</v>
      </c>
      <c r="AV565" s="13" t="s">
        <v>133</v>
      </c>
      <c r="AW565" s="13" t="s">
        <v>31</v>
      </c>
      <c r="AX565" s="13" t="s">
        <v>83</v>
      </c>
      <c r="AY565" s="217" t="s">
        <v>126</v>
      </c>
    </row>
    <row r="566" spans="1:65" s="2" customFormat="1" ht="16.5" customHeight="1">
      <c r="A566" s="33"/>
      <c r="B566" s="34"/>
      <c r="C566" s="177" t="s">
        <v>399</v>
      </c>
      <c r="D566" s="177" t="s">
        <v>127</v>
      </c>
      <c r="E566" s="178" t="s">
        <v>1059</v>
      </c>
      <c r="F566" s="179" t="s">
        <v>1060</v>
      </c>
      <c r="G566" s="180" t="s">
        <v>142</v>
      </c>
      <c r="H566" s="181">
        <v>2</v>
      </c>
      <c r="I566" s="182"/>
      <c r="J566" s="183">
        <f>ROUND(I566*H566,2)</f>
        <v>0</v>
      </c>
      <c r="K566" s="179" t="s">
        <v>131</v>
      </c>
      <c r="L566" s="184"/>
      <c r="M566" s="185" t="s">
        <v>1</v>
      </c>
      <c r="N566" s="186" t="s">
        <v>40</v>
      </c>
      <c r="O566" s="70"/>
      <c r="P566" s="187">
        <f>O566*H566</f>
        <v>0</v>
      </c>
      <c r="Q566" s="187">
        <v>1.4599999999999999E-3</v>
      </c>
      <c r="R566" s="187">
        <f>Q566*H566</f>
        <v>2.9199999999999999E-3</v>
      </c>
      <c r="S566" s="187">
        <v>0</v>
      </c>
      <c r="T566" s="188">
        <f>S566*H566</f>
        <v>0</v>
      </c>
      <c r="U566" s="33"/>
      <c r="V566" s="33"/>
      <c r="W566" s="33"/>
      <c r="X566" s="33"/>
      <c r="Y566" s="33"/>
      <c r="Z566" s="33"/>
      <c r="AA566" s="33"/>
      <c r="AB566" s="33"/>
      <c r="AC566" s="33"/>
      <c r="AD566" s="33"/>
      <c r="AE566" s="33"/>
      <c r="AR566" s="189" t="s">
        <v>132</v>
      </c>
      <c r="AT566" s="189" t="s">
        <v>127</v>
      </c>
      <c r="AU566" s="189" t="s">
        <v>83</v>
      </c>
      <c r="AY566" s="16" t="s">
        <v>126</v>
      </c>
      <c r="BE566" s="190">
        <f>IF(N566="základní",J566,0)</f>
        <v>0</v>
      </c>
      <c r="BF566" s="190">
        <f>IF(N566="snížená",J566,0)</f>
        <v>0</v>
      </c>
      <c r="BG566" s="190">
        <f>IF(N566="zákl. přenesená",J566,0)</f>
        <v>0</v>
      </c>
      <c r="BH566" s="190">
        <f>IF(N566="sníž. přenesená",J566,0)</f>
        <v>0</v>
      </c>
      <c r="BI566" s="190">
        <f>IF(N566="nulová",J566,0)</f>
        <v>0</v>
      </c>
      <c r="BJ566" s="16" t="s">
        <v>83</v>
      </c>
      <c r="BK566" s="190">
        <f>ROUND(I566*H566,2)</f>
        <v>0</v>
      </c>
      <c r="BL566" s="16" t="s">
        <v>133</v>
      </c>
      <c r="BM566" s="189" t="s">
        <v>1061</v>
      </c>
    </row>
    <row r="567" spans="1:65" s="2" customFormat="1" ht="11.25">
      <c r="A567" s="33"/>
      <c r="B567" s="34"/>
      <c r="C567" s="35"/>
      <c r="D567" s="191" t="s">
        <v>135</v>
      </c>
      <c r="E567" s="35"/>
      <c r="F567" s="192" t="s">
        <v>1060</v>
      </c>
      <c r="G567" s="35"/>
      <c r="H567" s="35"/>
      <c r="I567" s="193"/>
      <c r="J567" s="35"/>
      <c r="K567" s="35"/>
      <c r="L567" s="38"/>
      <c r="M567" s="194"/>
      <c r="N567" s="195"/>
      <c r="O567" s="70"/>
      <c r="P567" s="70"/>
      <c r="Q567" s="70"/>
      <c r="R567" s="70"/>
      <c r="S567" s="70"/>
      <c r="T567" s="71"/>
      <c r="U567" s="33"/>
      <c r="V567" s="33"/>
      <c r="W567" s="33"/>
      <c r="X567" s="33"/>
      <c r="Y567" s="33"/>
      <c r="Z567" s="33"/>
      <c r="AA567" s="33"/>
      <c r="AB567" s="33"/>
      <c r="AC567" s="33"/>
      <c r="AD567" s="33"/>
      <c r="AE567" s="33"/>
      <c r="AT567" s="16" t="s">
        <v>135</v>
      </c>
      <c r="AU567" s="16" t="s">
        <v>83</v>
      </c>
    </row>
    <row r="568" spans="1:65" s="14" customFormat="1" ht="11.25">
      <c r="B568" s="218"/>
      <c r="C568" s="219"/>
      <c r="D568" s="191" t="s">
        <v>136</v>
      </c>
      <c r="E568" s="220" t="s">
        <v>1</v>
      </c>
      <c r="F568" s="221" t="s">
        <v>976</v>
      </c>
      <c r="G568" s="219"/>
      <c r="H568" s="220" t="s">
        <v>1</v>
      </c>
      <c r="I568" s="222"/>
      <c r="J568" s="219"/>
      <c r="K568" s="219"/>
      <c r="L568" s="223"/>
      <c r="M568" s="224"/>
      <c r="N568" s="225"/>
      <c r="O568" s="225"/>
      <c r="P568" s="225"/>
      <c r="Q568" s="225"/>
      <c r="R568" s="225"/>
      <c r="S568" s="225"/>
      <c r="T568" s="226"/>
      <c r="AT568" s="227" t="s">
        <v>136</v>
      </c>
      <c r="AU568" s="227" t="s">
        <v>83</v>
      </c>
      <c r="AV568" s="14" t="s">
        <v>83</v>
      </c>
      <c r="AW568" s="14" t="s">
        <v>31</v>
      </c>
      <c r="AX568" s="14" t="s">
        <v>75</v>
      </c>
      <c r="AY568" s="227" t="s">
        <v>126</v>
      </c>
    </row>
    <row r="569" spans="1:65" s="12" customFormat="1" ht="11.25">
      <c r="B569" s="196"/>
      <c r="C569" s="197"/>
      <c r="D569" s="191" t="s">
        <v>136</v>
      </c>
      <c r="E569" s="198" t="s">
        <v>1</v>
      </c>
      <c r="F569" s="199" t="s">
        <v>83</v>
      </c>
      <c r="G569" s="197"/>
      <c r="H569" s="200">
        <v>1</v>
      </c>
      <c r="I569" s="201"/>
      <c r="J569" s="197"/>
      <c r="K569" s="197"/>
      <c r="L569" s="202"/>
      <c r="M569" s="203"/>
      <c r="N569" s="204"/>
      <c r="O569" s="204"/>
      <c r="P569" s="204"/>
      <c r="Q569" s="204"/>
      <c r="R569" s="204"/>
      <c r="S569" s="204"/>
      <c r="T569" s="205"/>
      <c r="AT569" s="206" t="s">
        <v>136</v>
      </c>
      <c r="AU569" s="206" t="s">
        <v>83</v>
      </c>
      <c r="AV569" s="12" t="s">
        <v>85</v>
      </c>
      <c r="AW569" s="12" t="s">
        <v>31</v>
      </c>
      <c r="AX569" s="12" t="s">
        <v>75</v>
      </c>
      <c r="AY569" s="206" t="s">
        <v>126</v>
      </c>
    </row>
    <row r="570" spans="1:65" s="14" customFormat="1" ht="11.25">
      <c r="B570" s="218"/>
      <c r="C570" s="219"/>
      <c r="D570" s="191" t="s">
        <v>136</v>
      </c>
      <c r="E570" s="220" t="s">
        <v>1</v>
      </c>
      <c r="F570" s="221" t="s">
        <v>830</v>
      </c>
      <c r="G570" s="219"/>
      <c r="H570" s="220" t="s">
        <v>1</v>
      </c>
      <c r="I570" s="222"/>
      <c r="J570" s="219"/>
      <c r="K570" s="219"/>
      <c r="L570" s="223"/>
      <c r="M570" s="224"/>
      <c r="N570" s="225"/>
      <c r="O570" s="225"/>
      <c r="P570" s="225"/>
      <c r="Q570" s="225"/>
      <c r="R570" s="225"/>
      <c r="S570" s="225"/>
      <c r="T570" s="226"/>
      <c r="AT570" s="227" t="s">
        <v>136</v>
      </c>
      <c r="AU570" s="227" t="s">
        <v>83</v>
      </c>
      <c r="AV570" s="14" t="s">
        <v>83</v>
      </c>
      <c r="AW570" s="14" t="s">
        <v>31</v>
      </c>
      <c r="AX570" s="14" t="s">
        <v>75</v>
      </c>
      <c r="AY570" s="227" t="s">
        <v>126</v>
      </c>
    </row>
    <row r="571" spans="1:65" s="12" customFormat="1" ht="11.25">
      <c r="B571" s="196"/>
      <c r="C571" s="197"/>
      <c r="D571" s="191" t="s">
        <v>136</v>
      </c>
      <c r="E571" s="198" t="s">
        <v>1</v>
      </c>
      <c r="F571" s="199" t="s">
        <v>83</v>
      </c>
      <c r="G571" s="197"/>
      <c r="H571" s="200">
        <v>1</v>
      </c>
      <c r="I571" s="201"/>
      <c r="J571" s="197"/>
      <c r="K571" s="197"/>
      <c r="L571" s="202"/>
      <c r="M571" s="203"/>
      <c r="N571" s="204"/>
      <c r="O571" s="204"/>
      <c r="P571" s="204"/>
      <c r="Q571" s="204"/>
      <c r="R571" s="204"/>
      <c r="S571" s="204"/>
      <c r="T571" s="205"/>
      <c r="AT571" s="206" t="s">
        <v>136</v>
      </c>
      <c r="AU571" s="206" t="s">
        <v>83</v>
      </c>
      <c r="AV571" s="12" t="s">
        <v>85</v>
      </c>
      <c r="AW571" s="12" t="s">
        <v>31</v>
      </c>
      <c r="AX571" s="12" t="s">
        <v>75</v>
      </c>
      <c r="AY571" s="206" t="s">
        <v>126</v>
      </c>
    </row>
    <row r="572" spans="1:65" s="13" customFormat="1" ht="11.25">
      <c r="B572" s="207"/>
      <c r="C572" s="208"/>
      <c r="D572" s="191" t="s">
        <v>136</v>
      </c>
      <c r="E572" s="209" t="s">
        <v>1</v>
      </c>
      <c r="F572" s="210" t="s">
        <v>138</v>
      </c>
      <c r="G572" s="208"/>
      <c r="H572" s="211">
        <v>2</v>
      </c>
      <c r="I572" s="212"/>
      <c r="J572" s="208"/>
      <c r="K572" s="208"/>
      <c r="L572" s="213"/>
      <c r="M572" s="214"/>
      <c r="N572" s="215"/>
      <c r="O572" s="215"/>
      <c r="P572" s="215"/>
      <c r="Q572" s="215"/>
      <c r="R572" s="215"/>
      <c r="S572" s="215"/>
      <c r="T572" s="216"/>
      <c r="AT572" s="217" t="s">
        <v>136</v>
      </c>
      <c r="AU572" s="217" t="s">
        <v>83</v>
      </c>
      <c r="AV572" s="13" t="s">
        <v>133</v>
      </c>
      <c r="AW572" s="13" t="s">
        <v>31</v>
      </c>
      <c r="AX572" s="13" t="s">
        <v>83</v>
      </c>
      <c r="AY572" s="217" t="s">
        <v>126</v>
      </c>
    </row>
    <row r="573" spans="1:65" s="2" customFormat="1" ht="16.5" customHeight="1">
      <c r="A573" s="33"/>
      <c r="B573" s="34"/>
      <c r="C573" s="177" t="s">
        <v>408</v>
      </c>
      <c r="D573" s="177" t="s">
        <v>127</v>
      </c>
      <c r="E573" s="178" t="s">
        <v>1062</v>
      </c>
      <c r="F573" s="179" t="s">
        <v>1063</v>
      </c>
      <c r="G573" s="180" t="s">
        <v>142</v>
      </c>
      <c r="H573" s="181">
        <v>4</v>
      </c>
      <c r="I573" s="182"/>
      <c r="J573" s="183">
        <f>ROUND(I573*H573,2)</f>
        <v>0</v>
      </c>
      <c r="K573" s="179" t="s">
        <v>131</v>
      </c>
      <c r="L573" s="184"/>
      <c r="M573" s="185" t="s">
        <v>1</v>
      </c>
      <c r="N573" s="186" t="s">
        <v>40</v>
      </c>
      <c r="O573" s="70"/>
      <c r="P573" s="187">
        <f>O573*H573</f>
        <v>0</v>
      </c>
      <c r="Q573" s="187">
        <v>1.5499999999999999E-3</v>
      </c>
      <c r="R573" s="187">
        <f>Q573*H573</f>
        <v>6.1999999999999998E-3</v>
      </c>
      <c r="S573" s="187">
        <v>0</v>
      </c>
      <c r="T573" s="188">
        <f>S573*H573</f>
        <v>0</v>
      </c>
      <c r="U573" s="33"/>
      <c r="V573" s="33"/>
      <c r="W573" s="33"/>
      <c r="X573" s="33"/>
      <c r="Y573" s="33"/>
      <c r="Z573" s="33"/>
      <c r="AA573" s="33"/>
      <c r="AB573" s="33"/>
      <c r="AC573" s="33"/>
      <c r="AD573" s="33"/>
      <c r="AE573" s="33"/>
      <c r="AR573" s="189" t="s">
        <v>132</v>
      </c>
      <c r="AT573" s="189" t="s">
        <v>127</v>
      </c>
      <c r="AU573" s="189" t="s">
        <v>83</v>
      </c>
      <c r="AY573" s="16" t="s">
        <v>126</v>
      </c>
      <c r="BE573" s="190">
        <f>IF(N573="základní",J573,0)</f>
        <v>0</v>
      </c>
      <c r="BF573" s="190">
        <f>IF(N573="snížená",J573,0)</f>
        <v>0</v>
      </c>
      <c r="BG573" s="190">
        <f>IF(N573="zákl. přenesená",J573,0)</f>
        <v>0</v>
      </c>
      <c r="BH573" s="190">
        <f>IF(N573="sníž. přenesená",J573,0)</f>
        <v>0</v>
      </c>
      <c r="BI573" s="190">
        <f>IF(N573="nulová",J573,0)</f>
        <v>0</v>
      </c>
      <c r="BJ573" s="16" t="s">
        <v>83</v>
      </c>
      <c r="BK573" s="190">
        <f>ROUND(I573*H573,2)</f>
        <v>0</v>
      </c>
      <c r="BL573" s="16" t="s">
        <v>133</v>
      </c>
      <c r="BM573" s="189" t="s">
        <v>1064</v>
      </c>
    </row>
    <row r="574" spans="1:65" s="2" customFormat="1" ht="11.25">
      <c r="A574" s="33"/>
      <c r="B574" s="34"/>
      <c r="C574" s="35"/>
      <c r="D574" s="191" t="s">
        <v>135</v>
      </c>
      <c r="E574" s="35"/>
      <c r="F574" s="192" t="s">
        <v>1063</v>
      </c>
      <c r="G574" s="35"/>
      <c r="H574" s="35"/>
      <c r="I574" s="193"/>
      <c r="J574" s="35"/>
      <c r="K574" s="35"/>
      <c r="L574" s="38"/>
      <c r="M574" s="194"/>
      <c r="N574" s="195"/>
      <c r="O574" s="70"/>
      <c r="P574" s="70"/>
      <c r="Q574" s="70"/>
      <c r="R574" s="70"/>
      <c r="S574" s="70"/>
      <c r="T574" s="71"/>
      <c r="U574" s="33"/>
      <c r="V574" s="33"/>
      <c r="W574" s="33"/>
      <c r="X574" s="33"/>
      <c r="Y574" s="33"/>
      <c r="Z574" s="33"/>
      <c r="AA574" s="33"/>
      <c r="AB574" s="33"/>
      <c r="AC574" s="33"/>
      <c r="AD574" s="33"/>
      <c r="AE574" s="33"/>
      <c r="AT574" s="16" t="s">
        <v>135</v>
      </c>
      <c r="AU574" s="16" t="s">
        <v>83</v>
      </c>
    </row>
    <row r="575" spans="1:65" s="14" customFormat="1" ht="11.25">
      <c r="B575" s="218"/>
      <c r="C575" s="219"/>
      <c r="D575" s="191" t="s">
        <v>136</v>
      </c>
      <c r="E575" s="220" t="s">
        <v>1</v>
      </c>
      <c r="F575" s="221" t="s">
        <v>976</v>
      </c>
      <c r="G575" s="219"/>
      <c r="H575" s="220" t="s">
        <v>1</v>
      </c>
      <c r="I575" s="222"/>
      <c r="J575" s="219"/>
      <c r="K575" s="219"/>
      <c r="L575" s="223"/>
      <c r="M575" s="224"/>
      <c r="N575" s="225"/>
      <c r="O575" s="225"/>
      <c r="P575" s="225"/>
      <c r="Q575" s="225"/>
      <c r="R575" s="225"/>
      <c r="S575" s="225"/>
      <c r="T575" s="226"/>
      <c r="AT575" s="227" t="s">
        <v>136</v>
      </c>
      <c r="AU575" s="227" t="s">
        <v>83</v>
      </c>
      <c r="AV575" s="14" t="s">
        <v>83</v>
      </c>
      <c r="AW575" s="14" t="s">
        <v>31</v>
      </c>
      <c r="AX575" s="14" t="s">
        <v>75</v>
      </c>
      <c r="AY575" s="227" t="s">
        <v>126</v>
      </c>
    </row>
    <row r="576" spans="1:65" s="12" customFormat="1" ht="11.25">
      <c r="B576" s="196"/>
      <c r="C576" s="197"/>
      <c r="D576" s="191" t="s">
        <v>136</v>
      </c>
      <c r="E576" s="198" t="s">
        <v>1</v>
      </c>
      <c r="F576" s="199" t="s">
        <v>85</v>
      </c>
      <c r="G576" s="197"/>
      <c r="H576" s="200">
        <v>2</v>
      </c>
      <c r="I576" s="201"/>
      <c r="J576" s="197"/>
      <c r="K576" s="197"/>
      <c r="L576" s="202"/>
      <c r="M576" s="203"/>
      <c r="N576" s="204"/>
      <c r="O576" s="204"/>
      <c r="P576" s="204"/>
      <c r="Q576" s="204"/>
      <c r="R576" s="204"/>
      <c r="S576" s="204"/>
      <c r="T576" s="205"/>
      <c r="AT576" s="206" t="s">
        <v>136</v>
      </c>
      <c r="AU576" s="206" t="s">
        <v>83</v>
      </c>
      <c r="AV576" s="12" t="s">
        <v>85</v>
      </c>
      <c r="AW576" s="12" t="s">
        <v>31</v>
      </c>
      <c r="AX576" s="12" t="s">
        <v>75</v>
      </c>
      <c r="AY576" s="206" t="s">
        <v>126</v>
      </c>
    </row>
    <row r="577" spans="1:65" s="14" customFormat="1" ht="11.25">
      <c r="B577" s="218"/>
      <c r="C577" s="219"/>
      <c r="D577" s="191" t="s">
        <v>136</v>
      </c>
      <c r="E577" s="220" t="s">
        <v>1</v>
      </c>
      <c r="F577" s="221" t="s">
        <v>1065</v>
      </c>
      <c r="G577" s="219"/>
      <c r="H577" s="220" t="s">
        <v>1</v>
      </c>
      <c r="I577" s="222"/>
      <c r="J577" s="219"/>
      <c r="K577" s="219"/>
      <c r="L577" s="223"/>
      <c r="M577" s="224"/>
      <c r="N577" s="225"/>
      <c r="O577" s="225"/>
      <c r="P577" s="225"/>
      <c r="Q577" s="225"/>
      <c r="R577" s="225"/>
      <c r="S577" s="225"/>
      <c r="T577" s="226"/>
      <c r="AT577" s="227" t="s">
        <v>136</v>
      </c>
      <c r="AU577" s="227" t="s">
        <v>83</v>
      </c>
      <c r="AV577" s="14" t="s">
        <v>83</v>
      </c>
      <c r="AW577" s="14" t="s">
        <v>31</v>
      </c>
      <c r="AX577" s="14" t="s">
        <v>75</v>
      </c>
      <c r="AY577" s="227" t="s">
        <v>126</v>
      </c>
    </row>
    <row r="578" spans="1:65" s="12" customFormat="1" ht="11.25">
      <c r="B578" s="196"/>
      <c r="C578" s="197"/>
      <c r="D578" s="191" t="s">
        <v>136</v>
      </c>
      <c r="E578" s="198" t="s">
        <v>1</v>
      </c>
      <c r="F578" s="199" t="s">
        <v>85</v>
      </c>
      <c r="G578" s="197"/>
      <c r="H578" s="200">
        <v>2</v>
      </c>
      <c r="I578" s="201"/>
      <c r="J578" s="197"/>
      <c r="K578" s="197"/>
      <c r="L578" s="202"/>
      <c r="M578" s="203"/>
      <c r="N578" s="204"/>
      <c r="O578" s="204"/>
      <c r="P578" s="204"/>
      <c r="Q578" s="204"/>
      <c r="R578" s="204"/>
      <c r="S578" s="204"/>
      <c r="T578" s="205"/>
      <c r="AT578" s="206" t="s">
        <v>136</v>
      </c>
      <c r="AU578" s="206" t="s">
        <v>83</v>
      </c>
      <c r="AV578" s="12" t="s">
        <v>85</v>
      </c>
      <c r="AW578" s="12" t="s">
        <v>31</v>
      </c>
      <c r="AX578" s="12" t="s">
        <v>75</v>
      </c>
      <c r="AY578" s="206" t="s">
        <v>126</v>
      </c>
    </row>
    <row r="579" spans="1:65" s="13" customFormat="1" ht="11.25">
      <c r="B579" s="207"/>
      <c r="C579" s="208"/>
      <c r="D579" s="191" t="s">
        <v>136</v>
      </c>
      <c r="E579" s="209" t="s">
        <v>1</v>
      </c>
      <c r="F579" s="210" t="s">
        <v>138</v>
      </c>
      <c r="G579" s="208"/>
      <c r="H579" s="211">
        <v>4</v>
      </c>
      <c r="I579" s="212"/>
      <c r="J579" s="208"/>
      <c r="K579" s="208"/>
      <c r="L579" s="213"/>
      <c r="M579" s="214"/>
      <c r="N579" s="215"/>
      <c r="O579" s="215"/>
      <c r="P579" s="215"/>
      <c r="Q579" s="215"/>
      <c r="R579" s="215"/>
      <c r="S579" s="215"/>
      <c r="T579" s="216"/>
      <c r="AT579" s="217" t="s">
        <v>136</v>
      </c>
      <c r="AU579" s="217" t="s">
        <v>83</v>
      </c>
      <c r="AV579" s="13" t="s">
        <v>133</v>
      </c>
      <c r="AW579" s="13" t="s">
        <v>31</v>
      </c>
      <c r="AX579" s="13" t="s">
        <v>83</v>
      </c>
      <c r="AY579" s="217" t="s">
        <v>126</v>
      </c>
    </row>
    <row r="580" spans="1:65" s="2" customFormat="1" ht="16.5" customHeight="1">
      <c r="A580" s="33"/>
      <c r="B580" s="34"/>
      <c r="C580" s="177" t="s">
        <v>413</v>
      </c>
      <c r="D580" s="177" t="s">
        <v>127</v>
      </c>
      <c r="E580" s="178" t="s">
        <v>1066</v>
      </c>
      <c r="F580" s="179" t="s">
        <v>1067</v>
      </c>
      <c r="G580" s="180" t="s">
        <v>142</v>
      </c>
      <c r="H580" s="181">
        <v>2</v>
      </c>
      <c r="I580" s="182"/>
      <c r="J580" s="183">
        <f>ROUND(I580*H580,2)</f>
        <v>0</v>
      </c>
      <c r="K580" s="179" t="s">
        <v>131</v>
      </c>
      <c r="L580" s="184"/>
      <c r="M580" s="185" t="s">
        <v>1</v>
      </c>
      <c r="N580" s="186" t="s">
        <v>40</v>
      </c>
      <c r="O580" s="70"/>
      <c r="P580" s="187">
        <f>O580*H580</f>
        <v>0</v>
      </c>
      <c r="Q580" s="187">
        <v>1.58E-3</v>
      </c>
      <c r="R580" s="187">
        <f>Q580*H580</f>
        <v>3.16E-3</v>
      </c>
      <c r="S580" s="187">
        <v>0</v>
      </c>
      <c r="T580" s="188">
        <f>S580*H580</f>
        <v>0</v>
      </c>
      <c r="U580" s="33"/>
      <c r="V580" s="33"/>
      <c r="W580" s="33"/>
      <c r="X580" s="33"/>
      <c r="Y580" s="33"/>
      <c r="Z580" s="33"/>
      <c r="AA580" s="33"/>
      <c r="AB580" s="33"/>
      <c r="AC580" s="33"/>
      <c r="AD580" s="33"/>
      <c r="AE580" s="33"/>
      <c r="AR580" s="189" t="s">
        <v>132</v>
      </c>
      <c r="AT580" s="189" t="s">
        <v>127</v>
      </c>
      <c r="AU580" s="189" t="s">
        <v>83</v>
      </c>
      <c r="AY580" s="16" t="s">
        <v>126</v>
      </c>
      <c r="BE580" s="190">
        <f>IF(N580="základní",J580,0)</f>
        <v>0</v>
      </c>
      <c r="BF580" s="190">
        <f>IF(N580="snížená",J580,0)</f>
        <v>0</v>
      </c>
      <c r="BG580" s="190">
        <f>IF(N580="zákl. přenesená",J580,0)</f>
        <v>0</v>
      </c>
      <c r="BH580" s="190">
        <f>IF(N580="sníž. přenesená",J580,0)</f>
        <v>0</v>
      </c>
      <c r="BI580" s="190">
        <f>IF(N580="nulová",J580,0)</f>
        <v>0</v>
      </c>
      <c r="BJ580" s="16" t="s">
        <v>83</v>
      </c>
      <c r="BK580" s="190">
        <f>ROUND(I580*H580,2)</f>
        <v>0</v>
      </c>
      <c r="BL580" s="16" t="s">
        <v>133</v>
      </c>
      <c r="BM580" s="189" t="s">
        <v>1068</v>
      </c>
    </row>
    <row r="581" spans="1:65" s="2" customFormat="1" ht="11.25">
      <c r="A581" s="33"/>
      <c r="B581" s="34"/>
      <c r="C581" s="35"/>
      <c r="D581" s="191" t="s">
        <v>135</v>
      </c>
      <c r="E581" s="35"/>
      <c r="F581" s="192" t="s">
        <v>1067</v>
      </c>
      <c r="G581" s="35"/>
      <c r="H581" s="35"/>
      <c r="I581" s="193"/>
      <c r="J581" s="35"/>
      <c r="K581" s="35"/>
      <c r="L581" s="38"/>
      <c r="M581" s="194"/>
      <c r="N581" s="195"/>
      <c r="O581" s="70"/>
      <c r="P581" s="70"/>
      <c r="Q581" s="70"/>
      <c r="R581" s="70"/>
      <c r="S581" s="70"/>
      <c r="T581" s="71"/>
      <c r="U581" s="33"/>
      <c r="V581" s="33"/>
      <c r="W581" s="33"/>
      <c r="X581" s="33"/>
      <c r="Y581" s="33"/>
      <c r="Z581" s="33"/>
      <c r="AA581" s="33"/>
      <c r="AB581" s="33"/>
      <c r="AC581" s="33"/>
      <c r="AD581" s="33"/>
      <c r="AE581" s="33"/>
      <c r="AT581" s="16" t="s">
        <v>135</v>
      </c>
      <c r="AU581" s="16" t="s">
        <v>83</v>
      </c>
    </row>
    <row r="582" spans="1:65" s="14" customFormat="1" ht="11.25">
      <c r="B582" s="218"/>
      <c r="C582" s="219"/>
      <c r="D582" s="191" t="s">
        <v>136</v>
      </c>
      <c r="E582" s="220" t="s">
        <v>1</v>
      </c>
      <c r="F582" s="221" t="s">
        <v>976</v>
      </c>
      <c r="G582" s="219"/>
      <c r="H582" s="220" t="s">
        <v>1</v>
      </c>
      <c r="I582" s="222"/>
      <c r="J582" s="219"/>
      <c r="K582" s="219"/>
      <c r="L582" s="223"/>
      <c r="M582" s="224"/>
      <c r="N582" s="225"/>
      <c r="O582" s="225"/>
      <c r="P582" s="225"/>
      <c r="Q582" s="225"/>
      <c r="R582" s="225"/>
      <c r="S582" s="225"/>
      <c r="T582" s="226"/>
      <c r="AT582" s="227" t="s">
        <v>136</v>
      </c>
      <c r="AU582" s="227" t="s">
        <v>83</v>
      </c>
      <c r="AV582" s="14" t="s">
        <v>83</v>
      </c>
      <c r="AW582" s="14" t="s">
        <v>31</v>
      </c>
      <c r="AX582" s="14" t="s">
        <v>75</v>
      </c>
      <c r="AY582" s="227" t="s">
        <v>126</v>
      </c>
    </row>
    <row r="583" spans="1:65" s="12" customFormat="1" ht="11.25">
      <c r="B583" s="196"/>
      <c r="C583" s="197"/>
      <c r="D583" s="191" t="s">
        <v>136</v>
      </c>
      <c r="E583" s="198" t="s">
        <v>1</v>
      </c>
      <c r="F583" s="199" t="s">
        <v>83</v>
      </c>
      <c r="G583" s="197"/>
      <c r="H583" s="200">
        <v>1</v>
      </c>
      <c r="I583" s="201"/>
      <c r="J583" s="197"/>
      <c r="K583" s="197"/>
      <c r="L583" s="202"/>
      <c r="M583" s="203"/>
      <c r="N583" s="204"/>
      <c r="O583" s="204"/>
      <c r="P583" s="204"/>
      <c r="Q583" s="204"/>
      <c r="R583" s="204"/>
      <c r="S583" s="204"/>
      <c r="T583" s="205"/>
      <c r="AT583" s="206" t="s">
        <v>136</v>
      </c>
      <c r="AU583" s="206" t="s">
        <v>83</v>
      </c>
      <c r="AV583" s="12" t="s">
        <v>85</v>
      </c>
      <c r="AW583" s="12" t="s">
        <v>31</v>
      </c>
      <c r="AX583" s="12" t="s">
        <v>75</v>
      </c>
      <c r="AY583" s="206" t="s">
        <v>126</v>
      </c>
    </row>
    <row r="584" spans="1:65" s="14" customFormat="1" ht="11.25">
      <c r="B584" s="218"/>
      <c r="C584" s="219"/>
      <c r="D584" s="191" t="s">
        <v>136</v>
      </c>
      <c r="E584" s="220" t="s">
        <v>1</v>
      </c>
      <c r="F584" s="221" t="s">
        <v>830</v>
      </c>
      <c r="G584" s="219"/>
      <c r="H584" s="220" t="s">
        <v>1</v>
      </c>
      <c r="I584" s="222"/>
      <c r="J584" s="219"/>
      <c r="K584" s="219"/>
      <c r="L584" s="223"/>
      <c r="M584" s="224"/>
      <c r="N584" s="225"/>
      <c r="O584" s="225"/>
      <c r="P584" s="225"/>
      <c r="Q584" s="225"/>
      <c r="R584" s="225"/>
      <c r="S584" s="225"/>
      <c r="T584" s="226"/>
      <c r="AT584" s="227" t="s">
        <v>136</v>
      </c>
      <c r="AU584" s="227" t="s">
        <v>83</v>
      </c>
      <c r="AV584" s="14" t="s">
        <v>83</v>
      </c>
      <c r="AW584" s="14" t="s">
        <v>31</v>
      </c>
      <c r="AX584" s="14" t="s">
        <v>75</v>
      </c>
      <c r="AY584" s="227" t="s">
        <v>126</v>
      </c>
    </row>
    <row r="585" spans="1:65" s="12" customFormat="1" ht="11.25">
      <c r="B585" s="196"/>
      <c r="C585" s="197"/>
      <c r="D585" s="191" t="s">
        <v>136</v>
      </c>
      <c r="E585" s="198" t="s">
        <v>1</v>
      </c>
      <c r="F585" s="199" t="s">
        <v>83</v>
      </c>
      <c r="G585" s="197"/>
      <c r="H585" s="200">
        <v>1</v>
      </c>
      <c r="I585" s="201"/>
      <c r="J585" s="197"/>
      <c r="K585" s="197"/>
      <c r="L585" s="202"/>
      <c r="M585" s="203"/>
      <c r="N585" s="204"/>
      <c r="O585" s="204"/>
      <c r="P585" s="204"/>
      <c r="Q585" s="204"/>
      <c r="R585" s="204"/>
      <c r="S585" s="204"/>
      <c r="T585" s="205"/>
      <c r="AT585" s="206" t="s">
        <v>136</v>
      </c>
      <c r="AU585" s="206" t="s">
        <v>83</v>
      </c>
      <c r="AV585" s="12" t="s">
        <v>85</v>
      </c>
      <c r="AW585" s="12" t="s">
        <v>31</v>
      </c>
      <c r="AX585" s="12" t="s">
        <v>75</v>
      </c>
      <c r="AY585" s="206" t="s">
        <v>126</v>
      </c>
    </row>
    <row r="586" spans="1:65" s="13" customFormat="1" ht="11.25">
      <c r="B586" s="207"/>
      <c r="C586" s="208"/>
      <c r="D586" s="191" t="s">
        <v>136</v>
      </c>
      <c r="E586" s="209" t="s">
        <v>1</v>
      </c>
      <c r="F586" s="210" t="s">
        <v>138</v>
      </c>
      <c r="G586" s="208"/>
      <c r="H586" s="211">
        <v>2</v>
      </c>
      <c r="I586" s="212"/>
      <c r="J586" s="208"/>
      <c r="K586" s="208"/>
      <c r="L586" s="213"/>
      <c r="M586" s="214"/>
      <c r="N586" s="215"/>
      <c r="O586" s="215"/>
      <c r="P586" s="215"/>
      <c r="Q586" s="215"/>
      <c r="R586" s="215"/>
      <c r="S586" s="215"/>
      <c r="T586" s="216"/>
      <c r="AT586" s="217" t="s">
        <v>136</v>
      </c>
      <c r="AU586" s="217" t="s">
        <v>83</v>
      </c>
      <c r="AV586" s="13" t="s">
        <v>133</v>
      </c>
      <c r="AW586" s="13" t="s">
        <v>31</v>
      </c>
      <c r="AX586" s="13" t="s">
        <v>83</v>
      </c>
      <c r="AY586" s="217" t="s">
        <v>126</v>
      </c>
    </row>
    <row r="587" spans="1:65" s="2" customFormat="1" ht="16.5" customHeight="1">
      <c r="A587" s="33"/>
      <c r="B587" s="34"/>
      <c r="C587" s="177" t="s">
        <v>419</v>
      </c>
      <c r="D587" s="177" t="s">
        <v>127</v>
      </c>
      <c r="E587" s="178" t="s">
        <v>1069</v>
      </c>
      <c r="F587" s="179" t="s">
        <v>1070</v>
      </c>
      <c r="G587" s="180" t="s">
        <v>142</v>
      </c>
      <c r="H587" s="181">
        <v>2</v>
      </c>
      <c r="I587" s="182"/>
      <c r="J587" s="183">
        <f>ROUND(I587*H587,2)</f>
        <v>0</v>
      </c>
      <c r="K587" s="179" t="s">
        <v>131</v>
      </c>
      <c r="L587" s="184"/>
      <c r="M587" s="185" t="s">
        <v>1</v>
      </c>
      <c r="N587" s="186" t="s">
        <v>40</v>
      </c>
      <c r="O587" s="70"/>
      <c r="P587" s="187">
        <f>O587*H587</f>
        <v>0</v>
      </c>
      <c r="Q587" s="187">
        <v>1.64E-3</v>
      </c>
      <c r="R587" s="187">
        <f>Q587*H587</f>
        <v>3.2799999999999999E-3</v>
      </c>
      <c r="S587" s="187">
        <v>0</v>
      </c>
      <c r="T587" s="188">
        <f>S587*H587</f>
        <v>0</v>
      </c>
      <c r="U587" s="33"/>
      <c r="V587" s="33"/>
      <c r="W587" s="33"/>
      <c r="X587" s="33"/>
      <c r="Y587" s="33"/>
      <c r="Z587" s="33"/>
      <c r="AA587" s="33"/>
      <c r="AB587" s="33"/>
      <c r="AC587" s="33"/>
      <c r="AD587" s="33"/>
      <c r="AE587" s="33"/>
      <c r="AR587" s="189" t="s">
        <v>132</v>
      </c>
      <c r="AT587" s="189" t="s">
        <v>127</v>
      </c>
      <c r="AU587" s="189" t="s">
        <v>83</v>
      </c>
      <c r="AY587" s="16" t="s">
        <v>126</v>
      </c>
      <c r="BE587" s="190">
        <f>IF(N587="základní",J587,0)</f>
        <v>0</v>
      </c>
      <c r="BF587" s="190">
        <f>IF(N587="snížená",J587,0)</f>
        <v>0</v>
      </c>
      <c r="BG587" s="190">
        <f>IF(N587="zákl. přenesená",J587,0)</f>
        <v>0</v>
      </c>
      <c r="BH587" s="190">
        <f>IF(N587="sníž. přenesená",J587,0)</f>
        <v>0</v>
      </c>
      <c r="BI587" s="190">
        <f>IF(N587="nulová",J587,0)</f>
        <v>0</v>
      </c>
      <c r="BJ587" s="16" t="s">
        <v>83</v>
      </c>
      <c r="BK587" s="190">
        <f>ROUND(I587*H587,2)</f>
        <v>0</v>
      </c>
      <c r="BL587" s="16" t="s">
        <v>133</v>
      </c>
      <c r="BM587" s="189" t="s">
        <v>1071</v>
      </c>
    </row>
    <row r="588" spans="1:65" s="2" customFormat="1" ht="11.25">
      <c r="A588" s="33"/>
      <c r="B588" s="34"/>
      <c r="C588" s="35"/>
      <c r="D588" s="191" t="s">
        <v>135</v>
      </c>
      <c r="E588" s="35"/>
      <c r="F588" s="192" t="s">
        <v>1070</v>
      </c>
      <c r="G588" s="35"/>
      <c r="H588" s="35"/>
      <c r="I588" s="193"/>
      <c r="J588" s="35"/>
      <c r="K588" s="35"/>
      <c r="L588" s="38"/>
      <c r="M588" s="194"/>
      <c r="N588" s="195"/>
      <c r="O588" s="70"/>
      <c r="P588" s="70"/>
      <c r="Q588" s="70"/>
      <c r="R588" s="70"/>
      <c r="S588" s="70"/>
      <c r="T588" s="71"/>
      <c r="U588" s="33"/>
      <c r="V588" s="33"/>
      <c r="W588" s="33"/>
      <c r="X588" s="33"/>
      <c r="Y588" s="33"/>
      <c r="Z588" s="33"/>
      <c r="AA588" s="33"/>
      <c r="AB588" s="33"/>
      <c r="AC588" s="33"/>
      <c r="AD588" s="33"/>
      <c r="AE588" s="33"/>
      <c r="AT588" s="16" t="s">
        <v>135</v>
      </c>
      <c r="AU588" s="16" t="s">
        <v>83</v>
      </c>
    </row>
    <row r="589" spans="1:65" s="14" customFormat="1" ht="11.25">
      <c r="B589" s="218"/>
      <c r="C589" s="219"/>
      <c r="D589" s="191" t="s">
        <v>136</v>
      </c>
      <c r="E589" s="220" t="s">
        <v>1</v>
      </c>
      <c r="F589" s="221" t="s">
        <v>1005</v>
      </c>
      <c r="G589" s="219"/>
      <c r="H589" s="220" t="s">
        <v>1</v>
      </c>
      <c r="I589" s="222"/>
      <c r="J589" s="219"/>
      <c r="K589" s="219"/>
      <c r="L589" s="223"/>
      <c r="M589" s="224"/>
      <c r="N589" s="225"/>
      <c r="O589" s="225"/>
      <c r="P589" s="225"/>
      <c r="Q589" s="225"/>
      <c r="R589" s="225"/>
      <c r="S589" s="225"/>
      <c r="T589" s="226"/>
      <c r="AT589" s="227" t="s">
        <v>136</v>
      </c>
      <c r="AU589" s="227" t="s">
        <v>83</v>
      </c>
      <c r="AV589" s="14" t="s">
        <v>83</v>
      </c>
      <c r="AW589" s="14" t="s">
        <v>31</v>
      </c>
      <c r="AX589" s="14" t="s">
        <v>75</v>
      </c>
      <c r="AY589" s="227" t="s">
        <v>126</v>
      </c>
    </row>
    <row r="590" spans="1:65" s="12" customFormat="1" ht="11.25">
      <c r="B590" s="196"/>
      <c r="C590" s="197"/>
      <c r="D590" s="191" t="s">
        <v>136</v>
      </c>
      <c r="E590" s="198" t="s">
        <v>1</v>
      </c>
      <c r="F590" s="199" t="s">
        <v>883</v>
      </c>
      <c r="G590" s="197"/>
      <c r="H590" s="200">
        <v>2</v>
      </c>
      <c r="I590" s="201"/>
      <c r="J590" s="197"/>
      <c r="K590" s="197"/>
      <c r="L590" s="202"/>
      <c r="M590" s="203"/>
      <c r="N590" s="204"/>
      <c r="O590" s="204"/>
      <c r="P590" s="204"/>
      <c r="Q590" s="204"/>
      <c r="R590" s="204"/>
      <c r="S590" s="204"/>
      <c r="T590" s="205"/>
      <c r="AT590" s="206" t="s">
        <v>136</v>
      </c>
      <c r="AU590" s="206" t="s">
        <v>83</v>
      </c>
      <c r="AV590" s="12" t="s">
        <v>85</v>
      </c>
      <c r="AW590" s="12" t="s">
        <v>31</v>
      </c>
      <c r="AX590" s="12" t="s">
        <v>75</v>
      </c>
      <c r="AY590" s="206" t="s">
        <v>126</v>
      </c>
    </row>
    <row r="591" spans="1:65" s="13" customFormat="1" ht="11.25">
      <c r="B591" s="207"/>
      <c r="C591" s="208"/>
      <c r="D591" s="191" t="s">
        <v>136</v>
      </c>
      <c r="E591" s="209" t="s">
        <v>1</v>
      </c>
      <c r="F591" s="210" t="s">
        <v>138</v>
      </c>
      <c r="G591" s="208"/>
      <c r="H591" s="211">
        <v>2</v>
      </c>
      <c r="I591" s="212"/>
      <c r="J591" s="208"/>
      <c r="K591" s="208"/>
      <c r="L591" s="213"/>
      <c r="M591" s="214"/>
      <c r="N591" s="215"/>
      <c r="O591" s="215"/>
      <c r="P591" s="215"/>
      <c r="Q591" s="215"/>
      <c r="R591" s="215"/>
      <c r="S591" s="215"/>
      <c r="T591" s="216"/>
      <c r="AT591" s="217" t="s">
        <v>136</v>
      </c>
      <c r="AU591" s="217" t="s">
        <v>83</v>
      </c>
      <c r="AV591" s="13" t="s">
        <v>133</v>
      </c>
      <c r="AW591" s="13" t="s">
        <v>31</v>
      </c>
      <c r="AX591" s="13" t="s">
        <v>83</v>
      </c>
      <c r="AY591" s="217" t="s">
        <v>126</v>
      </c>
    </row>
    <row r="592" spans="1:65" s="2" customFormat="1" ht="16.5" customHeight="1">
      <c r="A592" s="33"/>
      <c r="B592" s="34"/>
      <c r="C592" s="177" t="s">
        <v>423</v>
      </c>
      <c r="D592" s="177" t="s">
        <v>127</v>
      </c>
      <c r="E592" s="178" t="s">
        <v>1072</v>
      </c>
      <c r="F592" s="179" t="s">
        <v>1073</v>
      </c>
      <c r="G592" s="180" t="s">
        <v>142</v>
      </c>
      <c r="H592" s="181">
        <v>2</v>
      </c>
      <c r="I592" s="182"/>
      <c r="J592" s="183">
        <f>ROUND(I592*H592,2)</f>
        <v>0</v>
      </c>
      <c r="K592" s="179" t="s">
        <v>131</v>
      </c>
      <c r="L592" s="184"/>
      <c r="M592" s="185" t="s">
        <v>1</v>
      </c>
      <c r="N592" s="186" t="s">
        <v>40</v>
      </c>
      <c r="O592" s="70"/>
      <c r="P592" s="187">
        <f>O592*H592</f>
        <v>0</v>
      </c>
      <c r="Q592" s="187">
        <v>1.67E-3</v>
      </c>
      <c r="R592" s="187">
        <f>Q592*H592</f>
        <v>3.3400000000000001E-3</v>
      </c>
      <c r="S592" s="187">
        <v>0</v>
      </c>
      <c r="T592" s="188">
        <f>S592*H592</f>
        <v>0</v>
      </c>
      <c r="U592" s="33"/>
      <c r="V592" s="33"/>
      <c r="W592" s="33"/>
      <c r="X592" s="33"/>
      <c r="Y592" s="33"/>
      <c r="Z592" s="33"/>
      <c r="AA592" s="33"/>
      <c r="AB592" s="33"/>
      <c r="AC592" s="33"/>
      <c r="AD592" s="33"/>
      <c r="AE592" s="33"/>
      <c r="AR592" s="189" t="s">
        <v>132</v>
      </c>
      <c r="AT592" s="189" t="s">
        <v>127</v>
      </c>
      <c r="AU592" s="189" t="s">
        <v>83</v>
      </c>
      <c r="AY592" s="16" t="s">
        <v>126</v>
      </c>
      <c r="BE592" s="190">
        <f>IF(N592="základní",J592,0)</f>
        <v>0</v>
      </c>
      <c r="BF592" s="190">
        <f>IF(N592="snížená",J592,0)</f>
        <v>0</v>
      </c>
      <c r="BG592" s="190">
        <f>IF(N592="zákl. přenesená",J592,0)</f>
        <v>0</v>
      </c>
      <c r="BH592" s="190">
        <f>IF(N592="sníž. přenesená",J592,0)</f>
        <v>0</v>
      </c>
      <c r="BI592" s="190">
        <f>IF(N592="nulová",J592,0)</f>
        <v>0</v>
      </c>
      <c r="BJ592" s="16" t="s">
        <v>83</v>
      </c>
      <c r="BK592" s="190">
        <f>ROUND(I592*H592,2)</f>
        <v>0</v>
      </c>
      <c r="BL592" s="16" t="s">
        <v>133</v>
      </c>
      <c r="BM592" s="189" t="s">
        <v>1074</v>
      </c>
    </row>
    <row r="593" spans="1:65" s="2" customFormat="1" ht="11.25">
      <c r="A593" s="33"/>
      <c r="B593" s="34"/>
      <c r="C593" s="35"/>
      <c r="D593" s="191" t="s">
        <v>135</v>
      </c>
      <c r="E593" s="35"/>
      <c r="F593" s="192" t="s">
        <v>1073</v>
      </c>
      <c r="G593" s="35"/>
      <c r="H593" s="35"/>
      <c r="I593" s="193"/>
      <c r="J593" s="35"/>
      <c r="K593" s="35"/>
      <c r="L593" s="38"/>
      <c r="M593" s="194"/>
      <c r="N593" s="195"/>
      <c r="O593" s="70"/>
      <c r="P593" s="70"/>
      <c r="Q593" s="70"/>
      <c r="R593" s="70"/>
      <c r="S593" s="70"/>
      <c r="T593" s="71"/>
      <c r="U593" s="33"/>
      <c r="V593" s="33"/>
      <c r="W593" s="33"/>
      <c r="X593" s="33"/>
      <c r="Y593" s="33"/>
      <c r="Z593" s="33"/>
      <c r="AA593" s="33"/>
      <c r="AB593" s="33"/>
      <c r="AC593" s="33"/>
      <c r="AD593" s="33"/>
      <c r="AE593" s="33"/>
      <c r="AT593" s="16" t="s">
        <v>135</v>
      </c>
      <c r="AU593" s="16" t="s">
        <v>83</v>
      </c>
    </row>
    <row r="594" spans="1:65" s="14" customFormat="1" ht="11.25">
      <c r="B594" s="218"/>
      <c r="C594" s="219"/>
      <c r="D594" s="191" t="s">
        <v>136</v>
      </c>
      <c r="E594" s="220" t="s">
        <v>1</v>
      </c>
      <c r="F594" s="221" t="s">
        <v>1005</v>
      </c>
      <c r="G594" s="219"/>
      <c r="H594" s="220" t="s">
        <v>1</v>
      </c>
      <c r="I594" s="222"/>
      <c r="J594" s="219"/>
      <c r="K594" s="219"/>
      <c r="L594" s="223"/>
      <c r="M594" s="224"/>
      <c r="N594" s="225"/>
      <c r="O594" s="225"/>
      <c r="P594" s="225"/>
      <c r="Q594" s="225"/>
      <c r="R594" s="225"/>
      <c r="S594" s="225"/>
      <c r="T594" s="226"/>
      <c r="AT594" s="227" t="s">
        <v>136</v>
      </c>
      <c r="AU594" s="227" t="s">
        <v>83</v>
      </c>
      <c r="AV594" s="14" t="s">
        <v>83</v>
      </c>
      <c r="AW594" s="14" t="s">
        <v>31</v>
      </c>
      <c r="AX594" s="14" t="s">
        <v>75</v>
      </c>
      <c r="AY594" s="227" t="s">
        <v>126</v>
      </c>
    </row>
    <row r="595" spans="1:65" s="12" customFormat="1" ht="11.25">
      <c r="B595" s="196"/>
      <c r="C595" s="197"/>
      <c r="D595" s="191" t="s">
        <v>136</v>
      </c>
      <c r="E595" s="198" t="s">
        <v>1</v>
      </c>
      <c r="F595" s="199" t="s">
        <v>883</v>
      </c>
      <c r="G595" s="197"/>
      <c r="H595" s="200">
        <v>2</v>
      </c>
      <c r="I595" s="201"/>
      <c r="J595" s="197"/>
      <c r="K595" s="197"/>
      <c r="L595" s="202"/>
      <c r="M595" s="203"/>
      <c r="N595" s="204"/>
      <c r="O595" s="204"/>
      <c r="P595" s="204"/>
      <c r="Q595" s="204"/>
      <c r="R595" s="204"/>
      <c r="S595" s="204"/>
      <c r="T595" s="205"/>
      <c r="AT595" s="206" t="s">
        <v>136</v>
      </c>
      <c r="AU595" s="206" t="s">
        <v>83</v>
      </c>
      <c r="AV595" s="12" t="s">
        <v>85</v>
      </c>
      <c r="AW595" s="12" t="s">
        <v>31</v>
      </c>
      <c r="AX595" s="12" t="s">
        <v>75</v>
      </c>
      <c r="AY595" s="206" t="s">
        <v>126</v>
      </c>
    </row>
    <row r="596" spans="1:65" s="13" customFormat="1" ht="11.25">
      <c r="B596" s="207"/>
      <c r="C596" s="208"/>
      <c r="D596" s="191" t="s">
        <v>136</v>
      </c>
      <c r="E596" s="209" t="s">
        <v>1</v>
      </c>
      <c r="F596" s="210" t="s">
        <v>138</v>
      </c>
      <c r="G596" s="208"/>
      <c r="H596" s="211">
        <v>2</v>
      </c>
      <c r="I596" s="212"/>
      <c r="J596" s="208"/>
      <c r="K596" s="208"/>
      <c r="L596" s="213"/>
      <c r="M596" s="214"/>
      <c r="N596" s="215"/>
      <c r="O596" s="215"/>
      <c r="P596" s="215"/>
      <c r="Q596" s="215"/>
      <c r="R596" s="215"/>
      <c r="S596" s="215"/>
      <c r="T596" s="216"/>
      <c r="AT596" s="217" t="s">
        <v>136</v>
      </c>
      <c r="AU596" s="217" t="s">
        <v>83</v>
      </c>
      <c r="AV596" s="13" t="s">
        <v>133</v>
      </c>
      <c r="AW596" s="13" t="s">
        <v>31</v>
      </c>
      <c r="AX596" s="13" t="s">
        <v>83</v>
      </c>
      <c r="AY596" s="217" t="s">
        <v>126</v>
      </c>
    </row>
    <row r="597" spans="1:65" s="2" customFormat="1" ht="16.5" customHeight="1">
      <c r="A597" s="33"/>
      <c r="B597" s="34"/>
      <c r="C597" s="177" t="s">
        <v>432</v>
      </c>
      <c r="D597" s="177" t="s">
        <v>127</v>
      </c>
      <c r="E597" s="178" t="s">
        <v>1075</v>
      </c>
      <c r="F597" s="179" t="s">
        <v>1076</v>
      </c>
      <c r="G597" s="180" t="s">
        <v>142</v>
      </c>
      <c r="H597" s="181">
        <v>2</v>
      </c>
      <c r="I597" s="182"/>
      <c r="J597" s="183">
        <f>ROUND(I597*H597,2)</f>
        <v>0</v>
      </c>
      <c r="K597" s="179" t="s">
        <v>131</v>
      </c>
      <c r="L597" s="184"/>
      <c r="M597" s="185" t="s">
        <v>1</v>
      </c>
      <c r="N597" s="186" t="s">
        <v>40</v>
      </c>
      <c r="O597" s="70"/>
      <c r="P597" s="187">
        <f>O597*H597</f>
        <v>0</v>
      </c>
      <c r="Q597" s="187">
        <v>1.6999999999999999E-3</v>
      </c>
      <c r="R597" s="187">
        <f>Q597*H597</f>
        <v>3.3999999999999998E-3</v>
      </c>
      <c r="S597" s="187">
        <v>0</v>
      </c>
      <c r="T597" s="188">
        <f>S597*H597</f>
        <v>0</v>
      </c>
      <c r="U597" s="33"/>
      <c r="V597" s="33"/>
      <c r="W597" s="33"/>
      <c r="X597" s="33"/>
      <c r="Y597" s="33"/>
      <c r="Z597" s="33"/>
      <c r="AA597" s="33"/>
      <c r="AB597" s="33"/>
      <c r="AC597" s="33"/>
      <c r="AD597" s="33"/>
      <c r="AE597" s="33"/>
      <c r="AR597" s="189" t="s">
        <v>132</v>
      </c>
      <c r="AT597" s="189" t="s">
        <v>127</v>
      </c>
      <c r="AU597" s="189" t="s">
        <v>83</v>
      </c>
      <c r="AY597" s="16" t="s">
        <v>126</v>
      </c>
      <c r="BE597" s="190">
        <f>IF(N597="základní",J597,0)</f>
        <v>0</v>
      </c>
      <c r="BF597" s="190">
        <f>IF(N597="snížená",J597,0)</f>
        <v>0</v>
      </c>
      <c r="BG597" s="190">
        <f>IF(N597="zákl. přenesená",J597,0)</f>
        <v>0</v>
      </c>
      <c r="BH597" s="190">
        <f>IF(N597="sníž. přenesená",J597,0)</f>
        <v>0</v>
      </c>
      <c r="BI597" s="190">
        <f>IF(N597="nulová",J597,0)</f>
        <v>0</v>
      </c>
      <c r="BJ597" s="16" t="s">
        <v>83</v>
      </c>
      <c r="BK597" s="190">
        <f>ROUND(I597*H597,2)</f>
        <v>0</v>
      </c>
      <c r="BL597" s="16" t="s">
        <v>133</v>
      </c>
      <c r="BM597" s="189" t="s">
        <v>1077</v>
      </c>
    </row>
    <row r="598" spans="1:65" s="2" customFormat="1" ht="11.25">
      <c r="A598" s="33"/>
      <c r="B598" s="34"/>
      <c r="C598" s="35"/>
      <c r="D598" s="191" t="s">
        <v>135</v>
      </c>
      <c r="E598" s="35"/>
      <c r="F598" s="192" t="s">
        <v>1076</v>
      </c>
      <c r="G598" s="35"/>
      <c r="H598" s="35"/>
      <c r="I598" s="193"/>
      <c r="J598" s="35"/>
      <c r="K598" s="35"/>
      <c r="L598" s="38"/>
      <c r="M598" s="194"/>
      <c r="N598" s="195"/>
      <c r="O598" s="70"/>
      <c r="P598" s="70"/>
      <c r="Q598" s="70"/>
      <c r="R598" s="70"/>
      <c r="S598" s="70"/>
      <c r="T598" s="71"/>
      <c r="U598" s="33"/>
      <c r="V598" s="33"/>
      <c r="W598" s="33"/>
      <c r="X598" s="33"/>
      <c r="Y598" s="33"/>
      <c r="Z598" s="33"/>
      <c r="AA598" s="33"/>
      <c r="AB598" s="33"/>
      <c r="AC598" s="33"/>
      <c r="AD598" s="33"/>
      <c r="AE598" s="33"/>
      <c r="AT598" s="16" t="s">
        <v>135</v>
      </c>
      <c r="AU598" s="16" t="s">
        <v>83</v>
      </c>
    </row>
    <row r="599" spans="1:65" s="14" customFormat="1" ht="11.25">
      <c r="B599" s="218"/>
      <c r="C599" s="219"/>
      <c r="D599" s="191" t="s">
        <v>136</v>
      </c>
      <c r="E599" s="220" t="s">
        <v>1</v>
      </c>
      <c r="F599" s="221" t="s">
        <v>976</v>
      </c>
      <c r="G599" s="219"/>
      <c r="H599" s="220" t="s">
        <v>1</v>
      </c>
      <c r="I599" s="222"/>
      <c r="J599" s="219"/>
      <c r="K599" s="219"/>
      <c r="L599" s="223"/>
      <c r="M599" s="224"/>
      <c r="N599" s="225"/>
      <c r="O599" s="225"/>
      <c r="P599" s="225"/>
      <c r="Q599" s="225"/>
      <c r="R599" s="225"/>
      <c r="S599" s="225"/>
      <c r="T599" s="226"/>
      <c r="AT599" s="227" t="s">
        <v>136</v>
      </c>
      <c r="AU599" s="227" t="s">
        <v>83</v>
      </c>
      <c r="AV599" s="14" t="s">
        <v>83</v>
      </c>
      <c r="AW599" s="14" t="s">
        <v>31</v>
      </c>
      <c r="AX599" s="14" t="s">
        <v>75</v>
      </c>
      <c r="AY599" s="227" t="s">
        <v>126</v>
      </c>
    </row>
    <row r="600" spans="1:65" s="12" customFormat="1" ht="11.25">
      <c r="B600" s="196"/>
      <c r="C600" s="197"/>
      <c r="D600" s="191" t="s">
        <v>136</v>
      </c>
      <c r="E600" s="198" t="s">
        <v>1</v>
      </c>
      <c r="F600" s="199" t="s">
        <v>83</v>
      </c>
      <c r="G600" s="197"/>
      <c r="H600" s="200">
        <v>1</v>
      </c>
      <c r="I600" s="201"/>
      <c r="J600" s="197"/>
      <c r="K600" s="197"/>
      <c r="L600" s="202"/>
      <c r="M600" s="203"/>
      <c r="N600" s="204"/>
      <c r="O600" s="204"/>
      <c r="P600" s="204"/>
      <c r="Q600" s="204"/>
      <c r="R600" s="204"/>
      <c r="S600" s="204"/>
      <c r="T600" s="205"/>
      <c r="AT600" s="206" t="s">
        <v>136</v>
      </c>
      <c r="AU600" s="206" t="s">
        <v>83</v>
      </c>
      <c r="AV600" s="12" t="s">
        <v>85</v>
      </c>
      <c r="AW600" s="12" t="s">
        <v>31</v>
      </c>
      <c r="AX600" s="12" t="s">
        <v>75</v>
      </c>
      <c r="AY600" s="206" t="s">
        <v>126</v>
      </c>
    </row>
    <row r="601" spans="1:65" s="14" customFormat="1" ht="11.25">
      <c r="B601" s="218"/>
      <c r="C601" s="219"/>
      <c r="D601" s="191" t="s">
        <v>136</v>
      </c>
      <c r="E601" s="220" t="s">
        <v>1</v>
      </c>
      <c r="F601" s="221" t="s">
        <v>830</v>
      </c>
      <c r="G601" s="219"/>
      <c r="H601" s="220" t="s">
        <v>1</v>
      </c>
      <c r="I601" s="222"/>
      <c r="J601" s="219"/>
      <c r="K601" s="219"/>
      <c r="L601" s="223"/>
      <c r="M601" s="224"/>
      <c r="N601" s="225"/>
      <c r="O601" s="225"/>
      <c r="P601" s="225"/>
      <c r="Q601" s="225"/>
      <c r="R601" s="225"/>
      <c r="S601" s="225"/>
      <c r="T601" s="226"/>
      <c r="AT601" s="227" t="s">
        <v>136</v>
      </c>
      <c r="AU601" s="227" t="s">
        <v>83</v>
      </c>
      <c r="AV601" s="14" t="s">
        <v>83</v>
      </c>
      <c r="AW601" s="14" t="s">
        <v>31</v>
      </c>
      <c r="AX601" s="14" t="s">
        <v>75</v>
      </c>
      <c r="AY601" s="227" t="s">
        <v>126</v>
      </c>
    </row>
    <row r="602" spans="1:65" s="12" customFormat="1" ht="11.25">
      <c r="B602" s="196"/>
      <c r="C602" s="197"/>
      <c r="D602" s="191" t="s">
        <v>136</v>
      </c>
      <c r="E602" s="198" t="s">
        <v>1</v>
      </c>
      <c r="F602" s="199" t="s">
        <v>83</v>
      </c>
      <c r="G602" s="197"/>
      <c r="H602" s="200">
        <v>1</v>
      </c>
      <c r="I602" s="201"/>
      <c r="J602" s="197"/>
      <c r="K602" s="197"/>
      <c r="L602" s="202"/>
      <c r="M602" s="203"/>
      <c r="N602" s="204"/>
      <c r="O602" s="204"/>
      <c r="P602" s="204"/>
      <c r="Q602" s="204"/>
      <c r="R602" s="204"/>
      <c r="S602" s="204"/>
      <c r="T602" s="205"/>
      <c r="AT602" s="206" t="s">
        <v>136</v>
      </c>
      <c r="AU602" s="206" t="s">
        <v>83</v>
      </c>
      <c r="AV602" s="12" t="s">
        <v>85</v>
      </c>
      <c r="AW602" s="12" t="s">
        <v>31</v>
      </c>
      <c r="AX602" s="12" t="s">
        <v>75</v>
      </c>
      <c r="AY602" s="206" t="s">
        <v>126</v>
      </c>
    </row>
    <row r="603" spans="1:65" s="13" customFormat="1" ht="11.25">
      <c r="B603" s="207"/>
      <c r="C603" s="208"/>
      <c r="D603" s="191" t="s">
        <v>136</v>
      </c>
      <c r="E603" s="209" t="s">
        <v>1</v>
      </c>
      <c r="F603" s="210" t="s">
        <v>138</v>
      </c>
      <c r="G603" s="208"/>
      <c r="H603" s="211">
        <v>2</v>
      </c>
      <c r="I603" s="212"/>
      <c r="J603" s="208"/>
      <c r="K603" s="208"/>
      <c r="L603" s="213"/>
      <c r="M603" s="214"/>
      <c r="N603" s="215"/>
      <c r="O603" s="215"/>
      <c r="P603" s="215"/>
      <c r="Q603" s="215"/>
      <c r="R603" s="215"/>
      <c r="S603" s="215"/>
      <c r="T603" s="216"/>
      <c r="AT603" s="217" t="s">
        <v>136</v>
      </c>
      <c r="AU603" s="217" t="s">
        <v>83</v>
      </c>
      <c r="AV603" s="13" t="s">
        <v>133</v>
      </c>
      <c r="AW603" s="13" t="s">
        <v>31</v>
      </c>
      <c r="AX603" s="13" t="s">
        <v>83</v>
      </c>
      <c r="AY603" s="217" t="s">
        <v>126</v>
      </c>
    </row>
    <row r="604" spans="1:65" s="2" customFormat="1" ht="16.5" customHeight="1">
      <c r="A604" s="33"/>
      <c r="B604" s="34"/>
      <c r="C604" s="177" t="s">
        <v>441</v>
      </c>
      <c r="D604" s="177" t="s">
        <v>127</v>
      </c>
      <c r="E604" s="178" t="s">
        <v>1078</v>
      </c>
      <c r="F604" s="179" t="s">
        <v>1079</v>
      </c>
      <c r="G604" s="180" t="s">
        <v>142</v>
      </c>
      <c r="H604" s="181">
        <v>2</v>
      </c>
      <c r="I604" s="182"/>
      <c r="J604" s="183">
        <f>ROUND(I604*H604,2)</f>
        <v>0</v>
      </c>
      <c r="K604" s="179" t="s">
        <v>131</v>
      </c>
      <c r="L604" s="184"/>
      <c r="M604" s="185" t="s">
        <v>1</v>
      </c>
      <c r="N604" s="186" t="s">
        <v>40</v>
      </c>
      <c r="O604" s="70"/>
      <c r="P604" s="187">
        <f>O604*H604</f>
        <v>0</v>
      </c>
      <c r="Q604" s="187">
        <v>1.75E-3</v>
      </c>
      <c r="R604" s="187">
        <f>Q604*H604</f>
        <v>3.5000000000000001E-3</v>
      </c>
      <c r="S604" s="187">
        <v>0</v>
      </c>
      <c r="T604" s="188">
        <f>S604*H604</f>
        <v>0</v>
      </c>
      <c r="U604" s="33"/>
      <c r="V604" s="33"/>
      <c r="W604" s="33"/>
      <c r="X604" s="33"/>
      <c r="Y604" s="33"/>
      <c r="Z604" s="33"/>
      <c r="AA604" s="33"/>
      <c r="AB604" s="33"/>
      <c r="AC604" s="33"/>
      <c r="AD604" s="33"/>
      <c r="AE604" s="33"/>
      <c r="AR604" s="189" t="s">
        <v>132</v>
      </c>
      <c r="AT604" s="189" t="s">
        <v>127</v>
      </c>
      <c r="AU604" s="189" t="s">
        <v>83</v>
      </c>
      <c r="AY604" s="16" t="s">
        <v>126</v>
      </c>
      <c r="BE604" s="190">
        <f>IF(N604="základní",J604,0)</f>
        <v>0</v>
      </c>
      <c r="BF604" s="190">
        <f>IF(N604="snížená",J604,0)</f>
        <v>0</v>
      </c>
      <c r="BG604" s="190">
        <f>IF(N604="zákl. přenesená",J604,0)</f>
        <v>0</v>
      </c>
      <c r="BH604" s="190">
        <f>IF(N604="sníž. přenesená",J604,0)</f>
        <v>0</v>
      </c>
      <c r="BI604" s="190">
        <f>IF(N604="nulová",J604,0)</f>
        <v>0</v>
      </c>
      <c r="BJ604" s="16" t="s">
        <v>83</v>
      </c>
      <c r="BK604" s="190">
        <f>ROUND(I604*H604,2)</f>
        <v>0</v>
      </c>
      <c r="BL604" s="16" t="s">
        <v>133</v>
      </c>
      <c r="BM604" s="189" t="s">
        <v>1080</v>
      </c>
    </row>
    <row r="605" spans="1:65" s="2" customFormat="1" ht="11.25">
      <c r="A605" s="33"/>
      <c r="B605" s="34"/>
      <c r="C605" s="35"/>
      <c r="D605" s="191" t="s">
        <v>135</v>
      </c>
      <c r="E605" s="35"/>
      <c r="F605" s="192" t="s">
        <v>1079</v>
      </c>
      <c r="G605" s="35"/>
      <c r="H605" s="35"/>
      <c r="I605" s="193"/>
      <c r="J605" s="35"/>
      <c r="K605" s="35"/>
      <c r="L605" s="38"/>
      <c r="M605" s="194"/>
      <c r="N605" s="195"/>
      <c r="O605" s="70"/>
      <c r="P605" s="70"/>
      <c r="Q605" s="70"/>
      <c r="R605" s="70"/>
      <c r="S605" s="70"/>
      <c r="T605" s="71"/>
      <c r="U605" s="33"/>
      <c r="V605" s="33"/>
      <c r="W605" s="33"/>
      <c r="X605" s="33"/>
      <c r="Y605" s="33"/>
      <c r="Z605" s="33"/>
      <c r="AA605" s="33"/>
      <c r="AB605" s="33"/>
      <c r="AC605" s="33"/>
      <c r="AD605" s="33"/>
      <c r="AE605" s="33"/>
      <c r="AT605" s="16" t="s">
        <v>135</v>
      </c>
      <c r="AU605" s="16" t="s">
        <v>83</v>
      </c>
    </row>
    <row r="606" spans="1:65" s="14" customFormat="1" ht="11.25">
      <c r="B606" s="218"/>
      <c r="C606" s="219"/>
      <c r="D606" s="191" t="s">
        <v>136</v>
      </c>
      <c r="E606" s="220" t="s">
        <v>1</v>
      </c>
      <c r="F606" s="221" t="s">
        <v>976</v>
      </c>
      <c r="G606" s="219"/>
      <c r="H606" s="220" t="s">
        <v>1</v>
      </c>
      <c r="I606" s="222"/>
      <c r="J606" s="219"/>
      <c r="K606" s="219"/>
      <c r="L606" s="223"/>
      <c r="M606" s="224"/>
      <c r="N606" s="225"/>
      <c r="O606" s="225"/>
      <c r="P606" s="225"/>
      <c r="Q606" s="225"/>
      <c r="R606" s="225"/>
      <c r="S606" s="225"/>
      <c r="T606" s="226"/>
      <c r="AT606" s="227" t="s">
        <v>136</v>
      </c>
      <c r="AU606" s="227" t="s">
        <v>83</v>
      </c>
      <c r="AV606" s="14" t="s">
        <v>83</v>
      </c>
      <c r="AW606" s="14" t="s">
        <v>31</v>
      </c>
      <c r="AX606" s="14" t="s">
        <v>75</v>
      </c>
      <c r="AY606" s="227" t="s">
        <v>126</v>
      </c>
    </row>
    <row r="607" spans="1:65" s="12" customFormat="1" ht="11.25">
      <c r="B607" s="196"/>
      <c r="C607" s="197"/>
      <c r="D607" s="191" t="s">
        <v>136</v>
      </c>
      <c r="E607" s="198" t="s">
        <v>1</v>
      </c>
      <c r="F607" s="199" t="s">
        <v>83</v>
      </c>
      <c r="G607" s="197"/>
      <c r="H607" s="200">
        <v>1</v>
      </c>
      <c r="I607" s="201"/>
      <c r="J607" s="197"/>
      <c r="K607" s="197"/>
      <c r="L607" s="202"/>
      <c r="M607" s="203"/>
      <c r="N607" s="204"/>
      <c r="O607" s="204"/>
      <c r="P607" s="204"/>
      <c r="Q607" s="204"/>
      <c r="R607" s="204"/>
      <c r="S607" s="204"/>
      <c r="T607" s="205"/>
      <c r="AT607" s="206" t="s">
        <v>136</v>
      </c>
      <c r="AU607" s="206" t="s">
        <v>83</v>
      </c>
      <c r="AV607" s="12" t="s">
        <v>85</v>
      </c>
      <c r="AW607" s="12" t="s">
        <v>31</v>
      </c>
      <c r="AX607" s="12" t="s">
        <v>75</v>
      </c>
      <c r="AY607" s="206" t="s">
        <v>126</v>
      </c>
    </row>
    <row r="608" spans="1:65" s="14" customFormat="1" ht="11.25">
      <c r="B608" s="218"/>
      <c r="C608" s="219"/>
      <c r="D608" s="191" t="s">
        <v>136</v>
      </c>
      <c r="E608" s="220" t="s">
        <v>1</v>
      </c>
      <c r="F608" s="221" t="s">
        <v>830</v>
      </c>
      <c r="G608" s="219"/>
      <c r="H608" s="220" t="s">
        <v>1</v>
      </c>
      <c r="I608" s="222"/>
      <c r="J608" s="219"/>
      <c r="K608" s="219"/>
      <c r="L608" s="223"/>
      <c r="M608" s="224"/>
      <c r="N608" s="225"/>
      <c r="O608" s="225"/>
      <c r="P608" s="225"/>
      <c r="Q608" s="225"/>
      <c r="R608" s="225"/>
      <c r="S608" s="225"/>
      <c r="T608" s="226"/>
      <c r="AT608" s="227" t="s">
        <v>136</v>
      </c>
      <c r="AU608" s="227" t="s">
        <v>83</v>
      </c>
      <c r="AV608" s="14" t="s">
        <v>83</v>
      </c>
      <c r="AW608" s="14" t="s">
        <v>31</v>
      </c>
      <c r="AX608" s="14" t="s">
        <v>75</v>
      </c>
      <c r="AY608" s="227" t="s">
        <v>126</v>
      </c>
    </row>
    <row r="609" spans="1:65" s="12" customFormat="1" ht="11.25">
      <c r="B609" s="196"/>
      <c r="C609" s="197"/>
      <c r="D609" s="191" t="s">
        <v>136</v>
      </c>
      <c r="E609" s="198" t="s">
        <v>1</v>
      </c>
      <c r="F609" s="199" t="s">
        <v>83</v>
      </c>
      <c r="G609" s="197"/>
      <c r="H609" s="200">
        <v>1</v>
      </c>
      <c r="I609" s="201"/>
      <c r="J609" s="197"/>
      <c r="K609" s="197"/>
      <c r="L609" s="202"/>
      <c r="M609" s="203"/>
      <c r="N609" s="204"/>
      <c r="O609" s="204"/>
      <c r="P609" s="204"/>
      <c r="Q609" s="204"/>
      <c r="R609" s="204"/>
      <c r="S609" s="204"/>
      <c r="T609" s="205"/>
      <c r="AT609" s="206" t="s">
        <v>136</v>
      </c>
      <c r="AU609" s="206" t="s">
        <v>83</v>
      </c>
      <c r="AV609" s="12" t="s">
        <v>85</v>
      </c>
      <c r="AW609" s="12" t="s">
        <v>31</v>
      </c>
      <c r="AX609" s="12" t="s">
        <v>75</v>
      </c>
      <c r="AY609" s="206" t="s">
        <v>126</v>
      </c>
    </row>
    <row r="610" spans="1:65" s="13" customFormat="1" ht="11.25">
      <c r="B610" s="207"/>
      <c r="C610" s="208"/>
      <c r="D610" s="191" t="s">
        <v>136</v>
      </c>
      <c r="E610" s="209" t="s">
        <v>1</v>
      </c>
      <c r="F610" s="210" t="s">
        <v>138</v>
      </c>
      <c r="G610" s="208"/>
      <c r="H610" s="211">
        <v>2</v>
      </c>
      <c r="I610" s="212"/>
      <c r="J610" s="208"/>
      <c r="K610" s="208"/>
      <c r="L610" s="213"/>
      <c r="M610" s="214"/>
      <c r="N610" s="215"/>
      <c r="O610" s="215"/>
      <c r="P610" s="215"/>
      <c r="Q610" s="215"/>
      <c r="R610" s="215"/>
      <c r="S610" s="215"/>
      <c r="T610" s="216"/>
      <c r="AT610" s="217" t="s">
        <v>136</v>
      </c>
      <c r="AU610" s="217" t="s">
        <v>83</v>
      </c>
      <c r="AV610" s="13" t="s">
        <v>133</v>
      </c>
      <c r="AW610" s="13" t="s">
        <v>31</v>
      </c>
      <c r="AX610" s="13" t="s">
        <v>83</v>
      </c>
      <c r="AY610" s="217" t="s">
        <v>126</v>
      </c>
    </row>
    <row r="611" spans="1:65" s="2" customFormat="1" ht="16.5" customHeight="1">
      <c r="A611" s="33"/>
      <c r="B611" s="34"/>
      <c r="C611" s="177" t="s">
        <v>447</v>
      </c>
      <c r="D611" s="177" t="s">
        <v>127</v>
      </c>
      <c r="E611" s="178" t="s">
        <v>1081</v>
      </c>
      <c r="F611" s="179" t="s">
        <v>1082</v>
      </c>
      <c r="G611" s="180" t="s">
        <v>142</v>
      </c>
      <c r="H611" s="181">
        <v>4</v>
      </c>
      <c r="I611" s="182"/>
      <c r="J611" s="183">
        <f>ROUND(I611*H611,2)</f>
        <v>0</v>
      </c>
      <c r="K611" s="179" t="s">
        <v>131</v>
      </c>
      <c r="L611" s="184"/>
      <c r="M611" s="185" t="s">
        <v>1</v>
      </c>
      <c r="N611" s="186" t="s">
        <v>40</v>
      </c>
      <c r="O611" s="70"/>
      <c r="P611" s="187">
        <f>O611*H611</f>
        <v>0</v>
      </c>
      <c r="Q611" s="187">
        <v>1.82E-3</v>
      </c>
      <c r="R611" s="187">
        <f>Q611*H611</f>
        <v>7.28E-3</v>
      </c>
      <c r="S611" s="187">
        <v>0</v>
      </c>
      <c r="T611" s="188">
        <f>S611*H611</f>
        <v>0</v>
      </c>
      <c r="U611" s="33"/>
      <c r="V611" s="33"/>
      <c r="W611" s="33"/>
      <c r="X611" s="33"/>
      <c r="Y611" s="33"/>
      <c r="Z611" s="33"/>
      <c r="AA611" s="33"/>
      <c r="AB611" s="33"/>
      <c r="AC611" s="33"/>
      <c r="AD611" s="33"/>
      <c r="AE611" s="33"/>
      <c r="AR611" s="189" t="s">
        <v>132</v>
      </c>
      <c r="AT611" s="189" t="s">
        <v>127</v>
      </c>
      <c r="AU611" s="189" t="s">
        <v>83</v>
      </c>
      <c r="AY611" s="16" t="s">
        <v>126</v>
      </c>
      <c r="BE611" s="190">
        <f>IF(N611="základní",J611,0)</f>
        <v>0</v>
      </c>
      <c r="BF611" s="190">
        <f>IF(N611="snížená",J611,0)</f>
        <v>0</v>
      </c>
      <c r="BG611" s="190">
        <f>IF(N611="zákl. přenesená",J611,0)</f>
        <v>0</v>
      </c>
      <c r="BH611" s="190">
        <f>IF(N611="sníž. přenesená",J611,0)</f>
        <v>0</v>
      </c>
      <c r="BI611" s="190">
        <f>IF(N611="nulová",J611,0)</f>
        <v>0</v>
      </c>
      <c r="BJ611" s="16" t="s">
        <v>83</v>
      </c>
      <c r="BK611" s="190">
        <f>ROUND(I611*H611,2)</f>
        <v>0</v>
      </c>
      <c r="BL611" s="16" t="s">
        <v>133</v>
      </c>
      <c r="BM611" s="189" t="s">
        <v>1083</v>
      </c>
    </row>
    <row r="612" spans="1:65" s="2" customFormat="1" ht="11.25">
      <c r="A612" s="33"/>
      <c r="B612" s="34"/>
      <c r="C612" s="35"/>
      <c r="D612" s="191" t="s">
        <v>135</v>
      </c>
      <c r="E612" s="35"/>
      <c r="F612" s="192" t="s">
        <v>1082</v>
      </c>
      <c r="G612" s="35"/>
      <c r="H612" s="35"/>
      <c r="I612" s="193"/>
      <c r="J612" s="35"/>
      <c r="K612" s="35"/>
      <c r="L612" s="38"/>
      <c r="M612" s="194"/>
      <c r="N612" s="195"/>
      <c r="O612" s="70"/>
      <c r="P612" s="70"/>
      <c r="Q612" s="70"/>
      <c r="R612" s="70"/>
      <c r="S612" s="70"/>
      <c r="T612" s="71"/>
      <c r="U612" s="33"/>
      <c r="V612" s="33"/>
      <c r="W612" s="33"/>
      <c r="X612" s="33"/>
      <c r="Y612" s="33"/>
      <c r="Z612" s="33"/>
      <c r="AA612" s="33"/>
      <c r="AB612" s="33"/>
      <c r="AC612" s="33"/>
      <c r="AD612" s="33"/>
      <c r="AE612" s="33"/>
      <c r="AT612" s="16" t="s">
        <v>135</v>
      </c>
      <c r="AU612" s="16" t="s">
        <v>83</v>
      </c>
    </row>
    <row r="613" spans="1:65" s="14" customFormat="1" ht="11.25">
      <c r="B613" s="218"/>
      <c r="C613" s="219"/>
      <c r="D613" s="191" t="s">
        <v>136</v>
      </c>
      <c r="E613" s="220" t="s">
        <v>1</v>
      </c>
      <c r="F613" s="221" t="s">
        <v>976</v>
      </c>
      <c r="G613" s="219"/>
      <c r="H613" s="220" t="s">
        <v>1</v>
      </c>
      <c r="I613" s="222"/>
      <c r="J613" s="219"/>
      <c r="K613" s="219"/>
      <c r="L613" s="223"/>
      <c r="M613" s="224"/>
      <c r="N613" s="225"/>
      <c r="O613" s="225"/>
      <c r="P613" s="225"/>
      <c r="Q613" s="225"/>
      <c r="R613" s="225"/>
      <c r="S613" s="225"/>
      <c r="T613" s="226"/>
      <c r="AT613" s="227" t="s">
        <v>136</v>
      </c>
      <c r="AU613" s="227" t="s">
        <v>83</v>
      </c>
      <c r="AV613" s="14" t="s">
        <v>83</v>
      </c>
      <c r="AW613" s="14" t="s">
        <v>31</v>
      </c>
      <c r="AX613" s="14" t="s">
        <v>75</v>
      </c>
      <c r="AY613" s="227" t="s">
        <v>126</v>
      </c>
    </row>
    <row r="614" spans="1:65" s="12" customFormat="1" ht="11.25">
      <c r="B614" s="196"/>
      <c r="C614" s="197"/>
      <c r="D614" s="191" t="s">
        <v>136</v>
      </c>
      <c r="E614" s="198" t="s">
        <v>1</v>
      </c>
      <c r="F614" s="199" t="s">
        <v>83</v>
      </c>
      <c r="G614" s="197"/>
      <c r="H614" s="200">
        <v>1</v>
      </c>
      <c r="I614" s="201"/>
      <c r="J614" s="197"/>
      <c r="K614" s="197"/>
      <c r="L614" s="202"/>
      <c r="M614" s="203"/>
      <c r="N614" s="204"/>
      <c r="O614" s="204"/>
      <c r="P614" s="204"/>
      <c r="Q614" s="204"/>
      <c r="R614" s="204"/>
      <c r="S614" s="204"/>
      <c r="T614" s="205"/>
      <c r="AT614" s="206" t="s">
        <v>136</v>
      </c>
      <c r="AU614" s="206" t="s">
        <v>83</v>
      </c>
      <c r="AV614" s="12" t="s">
        <v>85</v>
      </c>
      <c r="AW614" s="12" t="s">
        <v>31</v>
      </c>
      <c r="AX614" s="12" t="s">
        <v>75</v>
      </c>
      <c r="AY614" s="206" t="s">
        <v>126</v>
      </c>
    </row>
    <row r="615" spans="1:65" s="14" customFormat="1" ht="11.25">
      <c r="B615" s="218"/>
      <c r="C615" s="219"/>
      <c r="D615" s="191" t="s">
        <v>136</v>
      </c>
      <c r="E615" s="220" t="s">
        <v>1</v>
      </c>
      <c r="F615" s="221" t="s">
        <v>830</v>
      </c>
      <c r="G615" s="219"/>
      <c r="H615" s="220" t="s">
        <v>1</v>
      </c>
      <c r="I615" s="222"/>
      <c r="J615" s="219"/>
      <c r="K615" s="219"/>
      <c r="L615" s="223"/>
      <c r="M615" s="224"/>
      <c r="N615" s="225"/>
      <c r="O615" s="225"/>
      <c r="P615" s="225"/>
      <c r="Q615" s="225"/>
      <c r="R615" s="225"/>
      <c r="S615" s="225"/>
      <c r="T615" s="226"/>
      <c r="AT615" s="227" t="s">
        <v>136</v>
      </c>
      <c r="AU615" s="227" t="s">
        <v>83</v>
      </c>
      <c r="AV615" s="14" t="s">
        <v>83</v>
      </c>
      <c r="AW615" s="14" t="s">
        <v>31</v>
      </c>
      <c r="AX615" s="14" t="s">
        <v>75</v>
      </c>
      <c r="AY615" s="227" t="s">
        <v>126</v>
      </c>
    </row>
    <row r="616" spans="1:65" s="12" customFormat="1" ht="11.25">
      <c r="B616" s="196"/>
      <c r="C616" s="197"/>
      <c r="D616" s="191" t="s">
        <v>136</v>
      </c>
      <c r="E616" s="198" t="s">
        <v>1</v>
      </c>
      <c r="F616" s="199" t="s">
        <v>83</v>
      </c>
      <c r="G616" s="197"/>
      <c r="H616" s="200">
        <v>1</v>
      </c>
      <c r="I616" s="201"/>
      <c r="J616" s="197"/>
      <c r="K616" s="197"/>
      <c r="L616" s="202"/>
      <c r="M616" s="203"/>
      <c r="N616" s="204"/>
      <c r="O616" s="204"/>
      <c r="P616" s="204"/>
      <c r="Q616" s="204"/>
      <c r="R616" s="204"/>
      <c r="S616" s="204"/>
      <c r="T616" s="205"/>
      <c r="AT616" s="206" t="s">
        <v>136</v>
      </c>
      <c r="AU616" s="206" t="s">
        <v>83</v>
      </c>
      <c r="AV616" s="12" t="s">
        <v>85</v>
      </c>
      <c r="AW616" s="12" t="s">
        <v>31</v>
      </c>
      <c r="AX616" s="12" t="s">
        <v>75</v>
      </c>
      <c r="AY616" s="206" t="s">
        <v>126</v>
      </c>
    </row>
    <row r="617" spans="1:65" s="14" customFormat="1" ht="11.25">
      <c r="B617" s="218"/>
      <c r="C617" s="219"/>
      <c r="D617" s="191" t="s">
        <v>136</v>
      </c>
      <c r="E617" s="220" t="s">
        <v>1</v>
      </c>
      <c r="F617" s="221" t="s">
        <v>1005</v>
      </c>
      <c r="G617" s="219"/>
      <c r="H617" s="220" t="s">
        <v>1</v>
      </c>
      <c r="I617" s="222"/>
      <c r="J617" s="219"/>
      <c r="K617" s="219"/>
      <c r="L617" s="223"/>
      <c r="M617" s="224"/>
      <c r="N617" s="225"/>
      <c r="O617" s="225"/>
      <c r="P617" s="225"/>
      <c r="Q617" s="225"/>
      <c r="R617" s="225"/>
      <c r="S617" s="225"/>
      <c r="T617" s="226"/>
      <c r="AT617" s="227" t="s">
        <v>136</v>
      </c>
      <c r="AU617" s="227" t="s">
        <v>83</v>
      </c>
      <c r="AV617" s="14" t="s">
        <v>83</v>
      </c>
      <c r="AW617" s="14" t="s">
        <v>31</v>
      </c>
      <c r="AX617" s="14" t="s">
        <v>75</v>
      </c>
      <c r="AY617" s="227" t="s">
        <v>126</v>
      </c>
    </row>
    <row r="618" spans="1:65" s="12" customFormat="1" ht="11.25">
      <c r="B618" s="196"/>
      <c r="C618" s="197"/>
      <c r="D618" s="191" t="s">
        <v>136</v>
      </c>
      <c r="E618" s="198" t="s">
        <v>1</v>
      </c>
      <c r="F618" s="199" t="s">
        <v>883</v>
      </c>
      <c r="G618" s="197"/>
      <c r="H618" s="200">
        <v>2</v>
      </c>
      <c r="I618" s="201"/>
      <c r="J618" s="197"/>
      <c r="K618" s="197"/>
      <c r="L618" s="202"/>
      <c r="M618" s="203"/>
      <c r="N618" s="204"/>
      <c r="O618" s="204"/>
      <c r="P618" s="204"/>
      <c r="Q618" s="204"/>
      <c r="R618" s="204"/>
      <c r="S618" s="204"/>
      <c r="T618" s="205"/>
      <c r="AT618" s="206" t="s">
        <v>136</v>
      </c>
      <c r="AU618" s="206" t="s">
        <v>83</v>
      </c>
      <c r="AV618" s="12" t="s">
        <v>85</v>
      </c>
      <c r="AW618" s="12" t="s">
        <v>31</v>
      </c>
      <c r="AX618" s="12" t="s">
        <v>75</v>
      </c>
      <c r="AY618" s="206" t="s">
        <v>126</v>
      </c>
    </row>
    <row r="619" spans="1:65" s="13" customFormat="1" ht="11.25">
      <c r="B619" s="207"/>
      <c r="C619" s="208"/>
      <c r="D619" s="191" t="s">
        <v>136</v>
      </c>
      <c r="E619" s="209" t="s">
        <v>1</v>
      </c>
      <c r="F619" s="210" t="s">
        <v>138</v>
      </c>
      <c r="G619" s="208"/>
      <c r="H619" s="211">
        <v>4</v>
      </c>
      <c r="I619" s="212"/>
      <c r="J619" s="208"/>
      <c r="K619" s="208"/>
      <c r="L619" s="213"/>
      <c r="M619" s="214"/>
      <c r="N619" s="215"/>
      <c r="O619" s="215"/>
      <c r="P619" s="215"/>
      <c r="Q619" s="215"/>
      <c r="R619" s="215"/>
      <c r="S619" s="215"/>
      <c r="T619" s="216"/>
      <c r="AT619" s="217" t="s">
        <v>136</v>
      </c>
      <c r="AU619" s="217" t="s">
        <v>83</v>
      </c>
      <c r="AV619" s="13" t="s">
        <v>133</v>
      </c>
      <c r="AW619" s="13" t="s">
        <v>31</v>
      </c>
      <c r="AX619" s="13" t="s">
        <v>83</v>
      </c>
      <c r="AY619" s="217" t="s">
        <v>126</v>
      </c>
    </row>
    <row r="620" spans="1:65" s="2" customFormat="1" ht="16.5" customHeight="1">
      <c r="A620" s="33"/>
      <c r="B620" s="34"/>
      <c r="C620" s="177" t="s">
        <v>453</v>
      </c>
      <c r="D620" s="177" t="s">
        <v>127</v>
      </c>
      <c r="E620" s="178" t="s">
        <v>1084</v>
      </c>
      <c r="F620" s="179" t="s">
        <v>1085</v>
      </c>
      <c r="G620" s="180" t="s">
        <v>142</v>
      </c>
      <c r="H620" s="181">
        <v>2</v>
      </c>
      <c r="I620" s="182"/>
      <c r="J620" s="183">
        <f>ROUND(I620*H620,2)</f>
        <v>0</v>
      </c>
      <c r="K620" s="179" t="s">
        <v>131</v>
      </c>
      <c r="L620" s="184"/>
      <c r="M620" s="185" t="s">
        <v>1</v>
      </c>
      <c r="N620" s="186" t="s">
        <v>40</v>
      </c>
      <c r="O620" s="70"/>
      <c r="P620" s="187">
        <f>O620*H620</f>
        <v>0</v>
      </c>
      <c r="Q620" s="187">
        <v>1.8500000000000001E-3</v>
      </c>
      <c r="R620" s="187">
        <f>Q620*H620</f>
        <v>3.7000000000000002E-3</v>
      </c>
      <c r="S620" s="187">
        <v>0</v>
      </c>
      <c r="T620" s="188">
        <f>S620*H620</f>
        <v>0</v>
      </c>
      <c r="U620" s="33"/>
      <c r="V620" s="33"/>
      <c r="W620" s="33"/>
      <c r="X620" s="33"/>
      <c r="Y620" s="33"/>
      <c r="Z620" s="33"/>
      <c r="AA620" s="33"/>
      <c r="AB620" s="33"/>
      <c r="AC620" s="33"/>
      <c r="AD620" s="33"/>
      <c r="AE620" s="33"/>
      <c r="AR620" s="189" t="s">
        <v>132</v>
      </c>
      <c r="AT620" s="189" t="s">
        <v>127</v>
      </c>
      <c r="AU620" s="189" t="s">
        <v>83</v>
      </c>
      <c r="AY620" s="16" t="s">
        <v>126</v>
      </c>
      <c r="BE620" s="190">
        <f>IF(N620="základní",J620,0)</f>
        <v>0</v>
      </c>
      <c r="BF620" s="190">
        <f>IF(N620="snížená",J620,0)</f>
        <v>0</v>
      </c>
      <c r="BG620" s="190">
        <f>IF(N620="zákl. přenesená",J620,0)</f>
        <v>0</v>
      </c>
      <c r="BH620" s="190">
        <f>IF(N620="sníž. přenesená",J620,0)</f>
        <v>0</v>
      </c>
      <c r="BI620" s="190">
        <f>IF(N620="nulová",J620,0)</f>
        <v>0</v>
      </c>
      <c r="BJ620" s="16" t="s">
        <v>83</v>
      </c>
      <c r="BK620" s="190">
        <f>ROUND(I620*H620,2)</f>
        <v>0</v>
      </c>
      <c r="BL620" s="16" t="s">
        <v>133</v>
      </c>
      <c r="BM620" s="189" t="s">
        <v>1086</v>
      </c>
    </row>
    <row r="621" spans="1:65" s="2" customFormat="1" ht="11.25">
      <c r="A621" s="33"/>
      <c r="B621" s="34"/>
      <c r="C621" s="35"/>
      <c r="D621" s="191" t="s">
        <v>135</v>
      </c>
      <c r="E621" s="35"/>
      <c r="F621" s="192" t="s">
        <v>1085</v>
      </c>
      <c r="G621" s="35"/>
      <c r="H621" s="35"/>
      <c r="I621" s="193"/>
      <c r="J621" s="35"/>
      <c r="K621" s="35"/>
      <c r="L621" s="38"/>
      <c r="M621" s="194"/>
      <c r="N621" s="195"/>
      <c r="O621" s="70"/>
      <c r="P621" s="70"/>
      <c r="Q621" s="70"/>
      <c r="R621" s="70"/>
      <c r="S621" s="70"/>
      <c r="T621" s="71"/>
      <c r="U621" s="33"/>
      <c r="V621" s="33"/>
      <c r="W621" s="33"/>
      <c r="X621" s="33"/>
      <c r="Y621" s="33"/>
      <c r="Z621" s="33"/>
      <c r="AA621" s="33"/>
      <c r="AB621" s="33"/>
      <c r="AC621" s="33"/>
      <c r="AD621" s="33"/>
      <c r="AE621" s="33"/>
      <c r="AT621" s="16" t="s">
        <v>135</v>
      </c>
      <c r="AU621" s="16" t="s">
        <v>83</v>
      </c>
    </row>
    <row r="622" spans="1:65" s="14" customFormat="1" ht="11.25">
      <c r="B622" s="218"/>
      <c r="C622" s="219"/>
      <c r="D622" s="191" t="s">
        <v>136</v>
      </c>
      <c r="E622" s="220" t="s">
        <v>1</v>
      </c>
      <c r="F622" s="221" t="s">
        <v>1005</v>
      </c>
      <c r="G622" s="219"/>
      <c r="H622" s="220" t="s">
        <v>1</v>
      </c>
      <c r="I622" s="222"/>
      <c r="J622" s="219"/>
      <c r="K622" s="219"/>
      <c r="L622" s="223"/>
      <c r="M622" s="224"/>
      <c r="N622" s="225"/>
      <c r="O622" s="225"/>
      <c r="P622" s="225"/>
      <c r="Q622" s="225"/>
      <c r="R622" s="225"/>
      <c r="S622" s="225"/>
      <c r="T622" s="226"/>
      <c r="AT622" s="227" t="s">
        <v>136</v>
      </c>
      <c r="AU622" s="227" t="s">
        <v>83</v>
      </c>
      <c r="AV622" s="14" t="s">
        <v>83</v>
      </c>
      <c r="AW622" s="14" t="s">
        <v>31</v>
      </c>
      <c r="AX622" s="14" t="s">
        <v>75</v>
      </c>
      <c r="AY622" s="227" t="s">
        <v>126</v>
      </c>
    </row>
    <row r="623" spans="1:65" s="12" customFormat="1" ht="11.25">
      <c r="B623" s="196"/>
      <c r="C623" s="197"/>
      <c r="D623" s="191" t="s">
        <v>136</v>
      </c>
      <c r="E623" s="198" t="s">
        <v>1</v>
      </c>
      <c r="F623" s="199" t="s">
        <v>883</v>
      </c>
      <c r="G623" s="197"/>
      <c r="H623" s="200">
        <v>2</v>
      </c>
      <c r="I623" s="201"/>
      <c r="J623" s="197"/>
      <c r="K623" s="197"/>
      <c r="L623" s="202"/>
      <c r="M623" s="203"/>
      <c r="N623" s="204"/>
      <c r="O623" s="204"/>
      <c r="P623" s="204"/>
      <c r="Q623" s="204"/>
      <c r="R623" s="204"/>
      <c r="S623" s="204"/>
      <c r="T623" s="205"/>
      <c r="AT623" s="206" t="s">
        <v>136</v>
      </c>
      <c r="AU623" s="206" t="s">
        <v>83</v>
      </c>
      <c r="AV623" s="12" t="s">
        <v>85</v>
      </c>
      <c r="AW623" s="12" t="s">
        <v>31</v>
      </c>
      <c r="AX623" s="12" t="s">
        <v>75</v>
      </c>
      <c r="AY623" s="206" t="s">
        <v>126</v>
      </c>
    </row>
    <row r="624" spans="1:65" s="13" customFormat="1" ht="11.25">
      <c r="B624" s="207"/>
      <c r="C624" s="208"/>
      <c r="D624" s="191" t="s">
        <v>136</v>
      </c>
      <c r="E624" s="209" t="s">
        <v>1</v>
      </c>
      <c r="F624" s="210" t="s">
        <v>138</v>
      </c>
      <c r="G624" s="208"/>
      <c r="H624" s="211">
        <v>2</v>
      </c>
      <c r="I624" s="212"/>
      <c r="J624" s="208"/>
      <c r="K624" s="208"/>
      <c r="L624" s="213"/>
      <c r="M624" s="214"/>
      <c r="N624" s="215"/>
      <c r="O624" s="215"/>
      <c r="P624" s="215"/>
      <c r="Q624" s="215"/>
      <c r="R624" s="215"/>
      <c r="S624" s="215"/>
      <c r="T624" s="216"/>
      <c r="AT624" s="217" t="s">
        <v>136</v>
      </c>
      <c r="AU624" s="217" t="s">
        <v>83</v>
      </c>
      <c r="AV624" s="13" t="s">
        <v>133</v>
      </c>
      <c r="AW624" s="13" t="s">
        <v>31</v>
      </c>
      <c r="AX624" s="13" t="s">
        <v>83</v>
      </c>
      <c r="AY624" s="217" t="s">
        <v>126</v>
      </c>
    </row>
    <row r="625" spans="1:65" s="2" customFormat="1" ht="16.5" customHeight="1">
      <c r="A625" s="33"/>
      <c r="B625" s="34"/>
      <c r="C625" s="177" t="s">
        <v>469</v>
      </c>
      <c r="D625" s="177" t="s">
        <v>127</v>
      </c>
      <c r="E625" s="178" t="s">
        <v>1087</v>
      </c>
      <c r="F625" s="179" t="s">
        <v>1088</v>
      </c>
      <c r="G625" s="180" t="s">
        <v>142</v>
      </c>
      <c r="H625" s="181">
        <v>4</v>
      </c>
      <c r="I625" s="182"/>
      <c r="J625" s="183">
        <f>ROUND(I625*H625,2)</f>
        <v>0</v>
      </c>
      <c r="K625" s="179" t="s">
        <v>131</v>
      </c>
      <c r="L625" s="184"/>
      <c r="M625" s="185" t="s">
        <v>1</v>
      </c>
      <c r="N625" s="186" t="s">
        <v>40</v>
      </c>
      <c r="O625" s="70"/>
      <c r="P625" s="187">
        <f>O625*H625</f>
        <v>0</v>
      </c>
      <c r="Q625" s="187">
        <v>1.8799999999999999E-3</v>
      </c>
      <c r="R625" s="187">
        <f>Q625*H625</f>
        <v>7.5199999999999998E-3</v>
      </c>
      <c r="S625" s="187">
        <v>0</v>
      </c>
      <c r="T625" s="188">
        <f>S625*H625</f>
        <v>0</v>
      </c>
      <c r="U625" s="33"/>
      <c r="V625" s="33"/>
      <c r="W625" s="33"/>
      <c r="X625" s="33"/>
      <c r="Y625" s="33"/>
      <c r="Z625" s="33"/>
      <c r="AA625" s="33"/>
      <c r="AB625" s="33"/>
      <c r="AC625" s="33"/>
      <c r="AD625" s="33"/>
      <c r="AE625" s="33"/>
      <c r="AR625" s="189" t="s">
        <v>132</v>
      </c>
      <c r="AT625" s="189" t="s">
        <v>127</v>
      </c>
      <c r="AU625" s="189" t="s">
        <v>83</v>
      </c>
      <c r="AY625" s="16" t="s">
        <v>126</v>
      </c>
      <c r="BE625" s="190">
        <f>IF(N625="základní",J625,0)</f>
        <v>0</v>
      </c>
      <c r="BF625" s="190">
        <f>IF(N625="snížená",J625,0)</f>
        <v>0</v>
      </c>
      <c r="BG625" s="190">
        <f>IF(N625="zákl. přenesená",J625,0)</f>
        <v>0</v>
      </c>
      <c r="BH625" s="190">
        <f>IF(N625="sníž. přenesená",J625,0)</f>
        <v>0</v>
      </c>
      <c r="BI625" s="190">
        <f>IF(N625="nulová",J625,0)</f>
        <v>0</v>
      </c>
      <c r="BJ625" s="16" t="s">
        <v>83</v>
      </c>
      <c r="BK625" s="190">
        <f>ROUND(I625*H625,2)</f>
        <v>0</v>
      </c>
      <c r="BL625" s="16" t="s">
        <v>133</v>
      </c>
      <c r="BM625" s="189" t="s">
        <v>1089</v>
      </c>
    </row>
    <row r="626" spans="1:65" s="2" customFormat="1" ht="11.25">
      <c r="A626" s="33"/>
      <c r="B626" s="34"/>
      <c r="C626" s="35"/>
      <c r="D626" s="191" t="s">
        <v>135</v>
      </c>
      <c r="E626" s="35"/>
      <c r="F626" s="192" t="s">
        <v>1088</v>
      </c>
      <c r="G626" s="35"/>
      <c r="H626" s="35"/>
      <c r="I626" s="193"/>
      <c r="J626" s="35"/>
      <c r="K626" s="35"/>
      <c r="L626" s="38"/>
      <c r="M626" s="194"/>
      <c r="N626" s="195"/>
      <c r="O626" s="70"/>
      <c r="P626" s="70"/>
      <c r="Q626" s="70"/>
      <c r="R626" s="70"/>
      <c r="S626" s="70"/>
      <c r="T626" s="71"/>
      <c r="U626" s="33"/>
      <c r="V626" s="33"/>
      <c r="W626" s="33"/>
      <c r="X626" s="33"/>
      <c r="Y626" s="33"/>
      <c r="Z626" s="33"/>
      <c r="AA626" s="33"/>
      <c r="AB626" s="33"/>
      <c r="AC626" s="33"/>
      <c r="AD626" s="33"/>
      <c r="AE626" s="33"/>
      <c r="AT626" s="16" t="s">
        <v>135</v>
      </c>
      <c r="AU626" s="16" t="s">
        <v>83</v>
      </c>
    </row>
    <row r="627" spans="1:65" s="14" customFormat="1" ht="11.25">
      <c r="B627" s="218"/>
      <c r="C627" s="219"/>
      <c r="D627" s="191" t="s">
        <v>136</v>
      </c>
      <c r="E627" s="220" t="s">
        <v>1</v>
      </c>
      <c r="F627" s="221" t="s">
        <v>976</v>
      </c>
      <c r="G627" s="219"/>
      <c r="H627" s="220" t="s">
        <v>1</v>
      </c>
      <c r="I627" s="222"/>
      <c r="J627" s="219"/>
      <c r="K627" s="219"/>
      <c r="L627" s="223"/>
      <c r="M627" s="224"/>
      <c r="N627" s="225"/>
      <c r="O627" s="225"/>
      <c r="P627" s="225"/>
      <c r="Q627" s="225"/>
      <c r="R627" s="225"/>
      <c r="S627" s="225"/>
      <c r="T627" s="226"/>
      <c r="AT627" s="227" t="s">
        <v>136</v>
      </c>
      <c r="AU627" s="227" t="s">
        <v>83</v>
      </c>
      <c r="AV627" s="14" t="s">
        <v>83</v>
      </c>
      <c r="AW627" s="14" t="s">
        <v>31</v>
      </c>
      <c r="AX627" s="14" t="s">
        <v>75</v>
      </c>
      <c r="AY627" s="227" t="s">
        <v>126</v>
      </c>
    </row>
    <row r="628" spans="1:65" s="12" customFormat="1" ht="11.25">
      <c r="B628" s="196"/>
      <c r="C628" s="197"/>
      <c r="D628" s="191" t="s">
        <v>136</v>
      </c>
      <c r="E628" s="198" t="s">
        <v>1</v>
      </c>
      <c r="F628" s="199" t="s">
        <v>83</v>
      </c>
      <c r="G628" s="197"/>
      <c r="H628" s="200">
        <v>1</v>
      </c>
      <c r="I628" s="201"/>
      <c r="J628" s="197"/>
      <c r="K628" s="197"/>
      <c r="L628" s="202"/>
      <c r="M628" s="203"/>
      <c r="N628" s="204"/>
      <c r="O628" s="204"/>
      <c r="P628" s="204"/>
      <c r="Q628" s="204"/>
      <c r="R628" s="204"/>
      <c r="S628" s="204"/>
      <c r="T628" s="205"/>
      <c r="AT628" s="206" t="s">
        <v>136</v>
      </c>
      <c r="AU628" s="206" t="s">
        <v>83</v>
      </c>
      <c r="AV628" s="12" t="s">
        <v>85</v>
      </c>
      <c r="AW628" s="12" t="s">
        <v>31</v>
      </c>
      <c r="AX628" s="12" t="s">
        <v>75</v>
      </c>
      <c r="AY628" s="206" t="s">
        <v>126</v>
      </c>
    </row>
    <row r="629" spans="1:65" s="14" customFormat="1" ht="11.25">
      <c r="B629" s="218"/>
      <c r="C629" s="219"/>
      <c r="D629" s="191" t="s">
        <v>136</v>
      </c>
      <c r="E629" s="220" t="s">
        <v>1</v>
      </c>
      <c r="F629" s="221" t="s">
        <v>830</v>
      </c>
      <c r="G629" s="219"/>
      <c r="H629" s="220" t="s">
        <v>1</v>
      </c>
      <c r="I629" s="222"/>
      <c r="J629" s="219"/>
      <c r="K629" s="219"/>
      <c r="L629" s="223"/>
      <c r="M629" s="224"/>
      <c r="N629" s="225"/>
      <c r="O629" s="225"/>
      <c r="P629" s="225"/>
      <c r="Q629" s="225"/>
      <c r="R629" s="225"/>
      <c r="S629" s="225"/>
      <c r="T629" s="226"/>
      <c r="AT629" s="227" t="s">
        <v>136</v>
      </c>
      <c r="AU629" s="227" t="s">
        <v>83</v>
      </c>
      <c r="AV629" s="14" t="s">
        <v>83</v>
      </c>
      <c r="AW629" s="14" t="s">
        <v>31</v>
      </c>
      <c r="AX629" s="14" t="s">
        <v>75</v>
      </c>
      <c r="AY629" s="227" t="s">
        <v>126</v>
      </c>
    </row>
    <row r="630" spans="1:65" s="12" customFormat="1" ht="11.25">
      <c r="B630" s="196"/>
      <c r="C630" s="197"/>
      <c r="D630" s="191" t="s">
        <v>136</v>
      </c>
      <c r="E630" s="198" t="s">
        <v>1</v>
      </c>
      <c r="F630" s="199" t="s">
        <v>83</v>
      </c>
      <c r="G630" s="197"/>
      <c r="H630" s="200">
        <v>1</v>
      </c>
      <c r="I630" s="201"/>
      <c r="J630" s="197"/>
      <c r="K630" s="197"/>
      <c r="L630" s="202"/>
      <c r="M630" s="203"/>
      <c r="N630" s="204"/>
      <c r="O630" s="204"/>
      <c r="P630" s="204"/>
      <c r="Q630" s="204"/>
      <c r="R630" s="204"/>
      <c r="S630" s="204"/>
      <c r="T630" s="205"/>
      <c r="AT630" s="206" t="s">
        <v>136</v>
      </c>
      <c r="AU630" s="206" t="s">
        <v>83</v>
      </c>
      <c r="AV630" s="12" t="s">
        <v>85</v>
      </c>
      <c r="AW630" s="12" t="s">
        <v>31</v>
      </c>
      <c r="AX630" s="12" t="s">
        <v>75</v>
      </c>
      <c r="AY630" s="206" t="s">
        <v>126</v>
      </c>
    </row>
    <row r="631" spans="1:65" s="14" customFormat="1" ht="11.25">
      <c r="B631" s="218"/>
      <c r="C631" s="219"/>
      <c r="D631" s="191" t="s">
        <v>136</v>
      </c>
      <c r="E631" s="220" t="s">
        <v>1</v>
      </c>
      <c r="F631" s="221" t="s">
        <v>1005</v>
      </c>
      <c r="G631" s="219"/>
      <c r="H631" s="220" t="s">
        <v>1</v>
      </c>
      <c r="I631" s="222"/>
      <c r="J631" s="219"/>
      <c r="K631" s="219"/>
      <c r="L631" s="223"/>
      <c r="M631" s="224"/>
      <c r="N631" s="225"/>
      <c r="O631" s="225"/>
      <c r="P631" s="225"/>
      <c r="Q631" s="225"/>
      <c r="R631" s="225"/>
      <c r="S631" s="225"/>
      <c r="T631" s="226"/>
      <c r="AT631" s="227" t="s">
        <v>136</v>
      </c>
      <c r="AU631" s="227" t="s">
        <v>83</v>
      </c>
      <c r="AV631" s="14" t="s">
        <v>83</v>
      </c>
      <c r="AW631" s="14" t="s">
        <v>31</v>
      </c>
      <c r="AX631" s="14" t="s">
        <v>75</v>
      </c>
      <c r="AY631" s="227" t="s">
        <v>126</v>
      </c>
    </row>
    <row r="632" spans="1:65" s="12" customFormat="1" ht="11.25">
      <c r="B632" s="196"/>
      <c r="C632" s="197"/>
      <c r="D632" s="191" t="s">
        <v>136</v>
      </c>
      <c r="E632" s="198" t="s">
        <v>1</v>
      </c>
      <c r="F632" s="199" t="s">
        <v>883</v>
      </c>
      <c r="G632" s="197"/>
      <c r="H632" s="200">
        <v>2</v>
      </c>
      <c r="I632" s="201"/>
      <c r="J632" s="197"/>
      <c r="K632" s="197"/>
      <c r="L632" s="202"/>
      <c r="M632" s="203"/>
      <c r="N632" s="204"/>
      <c r="O632" s="204"/>
      <c r="P632" s="204"/>
      <c r="Q632" s="204"/>
      <c r="R632" s="204"/>
      <c r="S632" s="204"/>
      <c r="T632" s="205"/>
      <c r="AT632" s="206" t="s">
        <v>136</v>
      </c>
      <c r="AU632" s="206" t="s">
        <v>83</v>
      </c>
      <c r="AV632" s="12" t="s">
        <v>85</v>
      </c>
      <c r="AW632" s="12" t="s">
        <v>31</v>
      </c>
      <c r="AX632" s="12" t="s">
        <v>75</v>
      </c>
      <c r="AY632" s="206" t="s">
        <v>126</v>
      </c>
    </row>
    <row r="633" spans="1:65" s="13" customFormat="1" ht="11.25">
      <c r="B633" s="207"/>
      <c r="C633" s="208"/>
      <c r="D633" s="191" t="s">
        <v>136</v>
      </c>
      <c r="E633" s="209" t="s">
        <v>1</v>
      </c>
      <c r="F633" s="210" t="s">
        <v>138</v>
      </c>
      <c r="G633" s="208"/>
      <c r="H633" s="211">
        <v>4</v>
      </c>
      <c r="I633" s="212"/>
      <c r="J633" s="208"/>
      <c r="K633" s="208"/>
      <c r="L633" s="213"/>
      <c r="M633" s="214"/>
      <c r="N633" s="215"/>
      <c r="O633" s="215"/>
      <c r="P633" s="215"/>
      <c r="Q633" s="215"/>
      <c r="R633" s="215"/>
      <c r="S633" s="215"/>
      <c r="T633" s="216"/>
      <c r="AT633" s="217" t="s">
        <v>136</v>
      </c>
      <c r="AU633" s="217" t="s">
        <v>83</v>
      </c>
      <c r="AV633" s="13" t="s">
        <v>133</v>
      </c>
      <c r="AW633" s="13" t="s">
        <v>31</v>
      </c>
      <c r="AX633" s="13" t="s">
        <v>83</v>
      </c>
      <c r="AY633" s="217" t="s">
        <v>126</v>
      </c>
    </row>
    <row r="634" spans="1:65" s="2" customFormat="1" ht="16.5" customHeight="1">
      <c r="A634" s="33"/>
      <c r="B634" s="34"/>
      <c r="C634" s="177" t="s">
        <v>476</v>
      </c>
      <c r="D634" s="177" t="s">
        <v>127</v>
      </c>
      <c r="E634" s="178" t="s">
        <v>1090</v>
      </c>
      <c r="F634" s="179" t="s">
        <v>1091</v>
      </c>
      <c r="G634" s="180" t="s">
        <v>142</v>
      </c>
      <c r="H634" s="181">
        <v>2</v>
      </c>
      <c r="I634" s="182"/>
      <c r="J634" s="183">
        <f>ROUND(I634*H634,2)</f>
        <v>0</v>
      </c>
      <c r="K634" s="179" t="s">
        <v>131</v>
      </c>
      <c r="L634" s="184"/>
      <c r="M634" s="185" t="s">
        <v>1</v>
      </c>
      <c r="N634" s="186" t="s">
        <v>40</v>
      </c>
      <c r="O634" s="70"/>
      <c r="P634" s="187">
        <f>O634*H634</f>
        <v>0</v>
      </c>
      <c r="Q634" s="187">
        <v>1.91E-3</v>
      </c>
      <c r="R634" s="187">
        <f>Q634*H634</f>
        <v>3.82E-3</v>
      </c>
      <c r="S634" s="187">
        <v>0</v>
      </c>
      <c r="T634" s="188">
        <f>S634*H634</f>
        <v>0</v>
      </c>
      <c r="U634" s="33"/>
      <c r="V634" s="33"/>
      <c r="W634" s="33"/>
      <c r="X634" s="33"/>
      <c r="Y634" s="33"/>
      <c r="Z634" s="33"/>
      <c r="AA634" s="33"/>
      <c r="AB634" s="33"/>
      <c r="AC634" s="33"/>
      <c r="AD634" s="33"/>
      <c r="AE634" s="33"/>
      <c r="AR634" s="189" t="s">
        <v>132</v>
      </c>
      <c r="AT634" s="189" t="s">
        <v>127</v>
      </c>
      <c r="AU634" s="189" t="s">
        <v>83</v>
      </c>
      <c r="AY634" s="16" t="s">
        <v>126</v>
      </c>
      <c r="BE634" s="190">
        <f>IF(N634="základní",J634,0)</f>
        <v>0</v>
      </c>
      <c r="BF634" s="190">
        <f>IF(N634="snížená",J634,0)</f>
        <v>0</v>
      </c>
      <c r="BG634" s="190">
        <f>IF(N634="zákl. přenesená",J634,0)</f>
        <v>0</v>
      </c>
      <c r="BH634" s="190">
        <f>IF(N634="sníž. přenesená",J634,0)</f>
        <v>0</v>
      </c>
      <c r="BI634" s="190">
        <f>IF(N634="nulová",J634,0)</f>
        <v>0</v>
      </c>
      <c r="BJ634" s="16" t="s">
        <v>83</v>
      </c>
      <c r="BK634" s="190">
        <f>ROUND(I634*H634,2)</f>
        <v>0</v>
      </c>
      <c r="BL634" s="16" t="s">
        <v>133</v>
      </c>
      <c r="BM634" s="189" t="s">
        <v>1092</v>
      </c>
    </row>
    <row r="635" spans="1:65" s="2" customFormat="1" ht="11.25">
      <c r="A635" s="33"/>
      <c r="B635" s="34"/>
      <c r="C635" s="35"/>
      <c r="D635" s="191" t="s">
        <v>135</v>
      </c>
      <c r="E635" s="35"/>
      <c r="F635" s="192" t="s">
        <v>1091</v>
      </c>
      <c r="G635" s="35"/>
      <c r="H635" s="35"/>
      <c r="I635" s="193"/>
      <c r="J635" s="35"/>
      <c r="K635" s="35"/>
      <c r="L635" s="38"/>
      <c r="M635" s="194"/>
      <c r="N635" s="195"/>
      <c r="O635" s="70"/>
      <c r="P635" s="70"/>
      <c r="Q635" s="70"/>
      <c r="R635" s="70"/>
      <c r="S635" s="70"/>
      <c r="T635" s="71"/>
      <c r="U635" s="33"/>
      <c r="V635" s="33"/>
      <c r="W635" s="33"/>
      <c r="X635" s="33"/>
      <c r="Y635" s="33"/>
      <c r="Z635" s="33"/>
      <c r="AA635" s="33"/>
      <c r="AB635" s="33"/>
      <c r="AC635" s="33"/>
      <c r="AD635" s="33"/>
      <c r="AE635" s="33"/>
      <c r="AT635" s="16" t="s">
        <v>135</v>
      </c>
      <c r="AU635" s="16" t="s">
        <v>83</v>
      </c>
    </row>
    <row r="636" spans="1:65" s="14" customFormat="1" ht="11.25">
      <c r="B636" s="218"/>
      <c r="C636" s="219"/>
      <c r="D636" s="191" t="s">
        <v>136</v>
      </c>
      <c r="E636" s="220" t="s">
        <v>1</v>
      </c>
      <c r="F636" s="221" t="s">
        <v>1005</v>
      </c>
      <c r="G636" s="219"/>
      <c r="H636" s="220" t="s">
        <v>1</v>
      </c>
      <c r="I636" s="222"/>
      <c r="J636" s="219"/>
      <c r="K636" s="219"/>
      <c r="L636" s="223"/>
      <c r="M636" s="224"/>
      <c r="N636" s="225"/>
      <c r="O636" s="225"/>
      <c r="P636" s="225"/>
      <c r="Q636" s="225"/>
      <c r="R636" s="225"/>
      <c r="S636" s="225"/>
      <c r="T636" s="226"/>
      <c r="AT636" s="227" t="s">
        <v>136</v>
      </c>
      <c r="AU636" s="227" t="s">
        <v>83</v>
      </c>
      <c r="AV636" s="14" t="s">
        <v>83</v>
      </c>
      <c r="AW636" s="14" t="s">
        <v>31</v>
      </c>
      <c r="AX636" s="14" t="s">
        <v>75</v>
      </c>
      <c r="AY636" s="227" t="s">
        <v>126</v>
      </c>
    </row>
    <row r="637" spans="1:65" s="12" customFormat="1" ht="11.25">
      <c r="B637" s="196"/>
      <c r="C637" s="197"/>
      <c r="D637" s="191" t="s">
        <v>136</v>
      </c>
      <c r="E637" s="198" t="s">
        <v>1</v>
      </c>
      <c r="F637" s="199" t="s">
        <v>883</v>
      </c>
      <c r="G637" s="197"/>
      <c r="H637" s="200">
        <v>2</v>
      </c>
      <c r="I637" s="201"/>
      <c r="J637" s="197"/>
      <c r="K637" s="197"/>
      <c r="L637" s="202"/>
      <c r="M637" s="203"/>
      <c r="N637" s="204"/>
      <c r="O637" s="204"/>
      <c r="P637" s="204"/>
      <c r="Q637" s="204"/>
      <c r="R637" s="204"/>
      <c r="S637" s="204"/>
      <c r="T637" s="205"/>
      <c r="AT637" s="206" t="s">
        <v>136</v>
      </c>
      <c r="AU637" s="206" t="s">
        <v>83</v>
      </c>
      <c r="AV637" s="12" t="s">
        <v>85</v>
      </c>
      <c r="AW637" s="12" t="s">
        <v>31</v>
      </c>
      <c r="AX637" s="12" t="s">
        <v>75</v>
      </c>
      <c r="AY637" s="206" t="s">
        <v>126</v>
      </c>
    </row>
    <row r="638" spans="1:65" s="13" customFormat="1" ht="11.25">
      <c r="B638" s="207"/>
      <c r="C638" s="208"/>
      <c r="D638" s="191" t="s">
        <v>136</v>
      </c>
      <c r="E638" s="209" t="s">
        <v>1</v>
      </c>
      <c r="F638" s="210" t="s">
        <v>138</v>
      </c>
      <c r="G638" s="208"/>
      <c r="H638" s="211">
        <v>2</v>
      </c>
      <c r="I638" s="212"/>
      <c r="J638" s="208"/>
      <c r="K638" s="208"/>
      <c r="L638" s="213"/>
      <c r="M638" s="214"/>
      <c r="N638" s="215"/>
      <c r="O638" s="215"/>
      <c r="P638" s="215"/>
      <c r="Q638" s="215"/>
      <c r="R638" s="215"/>
      <c r="S638" s="215"/>
      <c r="T638" s="216"/>
      <c r="AT638" s="217" t="s">
        <v>136</v>
      </c>
      <c r="AU638" s="217" t="s">
        <v>83</v>
      </c>
      <c r="AV638" s="13" t="s">
        <v>133</v>
      </c>
      <c r="AW638" s="13" t="s">
        <v>31</v>
      </c>
      <c r="AX638" s="13" t="s">
        <v>83</v>
      </c>
      <c r="AY638" s="217" t="s">
        <v>126</v>
      </c>
    </row>
    <row r="639" spans="1:65" s="2" customFormat="1" ht="16.5" customHeight="1">
      <c r="A639" s="33"/>
      <c r="B639" s="34"/>
      <c r="C639" s="177" t="s">
        <v>482</v>
      </c>
      <c r="D639" s="177" t="s">
        <v>127</v>
      </c>
      <c r="E639" s="178" t="s">
        <v>1093</v>
      </c>
      <c r="F639" s="179" t="s">
        <v>1094</v>
      </c>
      <c r="G639" s="180" t="s">
        <v>142</v>
      </c>
      <c r="H639" s="181">
        <v>2</v>
      </c>
      <c r="I639" s="182"/>
      <c r="J639" s="183">
        <f>ROUND(I639*H639,2)</f>
        <v>0</v>
      </c>
      <c r="K639" s="179" t="s">
        <v>131</v>
      </c>
      <c r="L639" s="184"/>
      <c r="M639" s="185" t="s">
        <v>1</v>
      </c>
      <c r="N639" s="186" t="s">
        <v>40</v>
      </c>
      <c r="O639" s="70"/>
      <c r="P639" s="187">
        <f>O639*H639</f>
        <v>0</v>
      </c>
      <c r="Q639" s="187">
        <v>1.9400000000000001E-3</v>
      </c>
      <c r="R639" s="187">
        <f>Q639*H639</f>
        <v>3.8800000000000002E-3</v>
      </c>
      <c r="S639" s="187">
        <v>0</v>
      </c>
      <c r="T639" s="188">
        <f>S639*H639</f>
        <v>0</v>
      </c>
      <c r="U639" s="33"/>
      <c r="V639" s="33"/>
      <c r="W639" s="33"/>
      <c r="X639" s="33"/>
      <c r="Y639" s="33"/>
      <c r="Z639" s="33"/>
      <c r="AA639" s="33"/>
      <c r="AB639" s="33"/>
      <c r="AC639" s="33"/>
      <c r="AD639" s="33"/>
      <c r="AE639" s="33"/>
      <c r="AR639" s="189" t="s">
        <v>132</v>
      </c>
      <c r="AT639" s="189" t="s">
        <v>127</v>
      </c>
      <c r="AU639" s="189" t="s">
        <v>83</v>
      </c>
      <c r="AY639" s="16" t="s">
        <v>126</v>
      </c>
      <c r="BE639" s="190">
        <f>IF(N639="základní",J639,0)</f>
        <v>0</v>
      </c>
      <c r="BF639" s="190">
        <f>IF(N639="snížená",J639,0)</f>
        <v>0</v>
      </c>
      <c r="BG639" s="190">
        <f>IF(N639="zákl. přenesená",J639,0)</f>
        <v>0</v>
      </c>
      <c r="BH639" s="190">
        <f>IF(N639="sníž. přenesená",J639,0)</f>
        <v>0</v>
      </c>
      <c r="BI639" s="190">
        <f>IF(N639="nulová",J639,0)</f>
        <v>0</v>
      </c>
      <c r="BJ639" s="16" t="s">
        <v>83</v>
      </c>
      <c r="BK639" s="190">
        <f>ROUND(I639*H639,2)</f>
        <v>0</v>
      </c>
      <c r="BL639" s="16" t="s">
        <v>133</v>
      </c>
      <c r="BM639" s="189" t="s">
        <v>1095</v>
      </c>
    </row>
    <row r="640" spans="1:65" s="2" customFormat="1" ht="11.25">
      <c r="A640" s="33"/>
      <c r="B640" s="34"/>
      <c r="C640" s="35"/>
      <c r="D640" s="191" t="s">
        <v>135</v>
      </c>
      <c r="E640" s="35"/>
      <c r="F640" s="192" t="s">
        <v>1094</v>
      </c>
      <c r="G640" s="35"/>
      <c r="H640" s="35"/>
      <c r="I640" s="193"/>
      <c r="J640" s="35"/>
      <c r="K640" s="35"/>
      <c r="L640" s="38"/>
      <c r="M640" s="194"/>
      <c r="N640" s="195"/>
      <c r="O640" s="70"/>
      <c r="P640" s="70"/>
      <c r="Q640" s="70"/>
      <c r="R640" s="70"/>
      <c r="S640" s="70"/>
      <c r="T640" s="71"/>
      <c r="U640" s="33"/>
      <c r="V640" s="33"/>
      <c r="W640" s="33"/>
      <c r="X640" s="33"/>
      <c r="Y640" s="33"/>
      <c r="Z640" s="33"/>
      <c r="AA640" s="33"/>
      <c r="AB640" s="33"/>
      <c r="AC640" s="33"/>
      <c r="AD640" s="33"/>
      <c r="AE640" s="33"/>
      <c r="AT640" s="16" t="s">
        <v>135</v>
      </c>
      <c r="AU640" s="16" t="s">
        <v>83</v>
      </c>
    </row>
    <row r="641" spans="1:65" s="14" customFormat="1" ht="11.25">
      <c r="B641" s="218"/>
      <c r="C641" s="219"/>
      <c r="D641" s="191" t="s">
        <v>136</v>
      </c>
      <c r="E641" s="220" t="s">
        <v>1</v>
      </c>
      <c r="F641" s="221" t="s">
        <v>1005</v>
      </c>
      <c r="G641" s="219"/>
      <c r="H641" s="220" t="s">
        <v>1</v>
      </c>
      <c r="I641" s="222"/>
      <c r="J641" s="219"/>
      <c r="K641" s="219"/>
      <c r="L641" s="223"/>
      <c r="M641" s="224"/>
      <c r="N641" s="225"/>
      <c r="O641" s="225"/>
      <c r="P641" s="225"/>
      <c r="Q641" s="225"/>
      <c r="R641" s="225"/>
      <c r="S641" s="225"/>
      <c r="T641" s="226"/>
      <c r="AT641" s="227" t="s">
        <v>136</v>
      </c>
      <c r="AU641" s="227" t="s">
        <v>83</v>
      </c>
      <c r="AV641" s="14" t="s">
        <v>83</v>
      </c>
      <c r="AW641" s="14" t="s">
        <v>31</v>
      </c>
      <c r="AX641" s="14" t="s">
        <v>75</v>
      </c>
      <c r="AY641" s="227" t="s">
        <v>126</v>
      </c>
    </row>
    <row r="642" spans="1:65" s="12" customFormat="1" ht="11.25">
      <c r="B642" s="196"/>
      <c r="C642" s="197"/>
      <c r="D642" s="191" t="s">
        <v>136</v>
      </c>
      <c r="E642" s="198" t="s">
        <v>1</v>
      </c>
      <c r="F642" s="199" t="s">
        <v>883</v>
      </c>
      <c r="G642" s="197"/>
      <c r="H642" s="200">
        <v>2</v>
      </c>
      <c r="I642" s="201"/>
      <c r="J642" s="197"/>
      <c r="K642" s="197"/>
      <c r="L642" s="202"/>
      <c r="M642" s="203"/>
      <c r="N642" s="204"/>
      <c r="O642" s="204"/>
      <c r="P642" s="204"/>
      <c r="Q642" s="204"/>
      <c r="R642" s="204"/>
      <c r="S642" s="204"/>
      <c r="T642" s="205"/>
      <c r="AT642" s="206" t="s">
        <v>136</v>
      </c>
      <c r="AU642" s="206" t="s">
        <v>83</v>
      </c>
      <c r="AV642" s="12" t="s">
        <v>85</v>
      </c>
      <c r="AW642" s="12" t="s">
        <v>31</v>
      </c>
      <c r="AX642" s="12" t="s">
        <v>75</v>
      </c>
      <c r="AY642" s="206" t="s">
        <v>126</v>
      </c>
    </row>
    <row r="643" spans="1:65" s="13" customFormat="1" ht="11.25">
      <c r="B643" s="207"/>
      <c r="C643" s="208"/>
      <c r="D643" s="191" t="s">
        <v>136</v>
      </c>
      <c r="E643" s="209" t="s">
        <v>1</v>
      </c>
      <c r="F643" s="210" t="s">
        <v>138</v>
      </c>
      <c r="G643" s="208"/>
      <c r="H643" s="211">
        <v>2</v>
      </c>
      <c r="I643" s="212"/>
      <c r="J643" s="208"/>
      <c r="K643" s="208"/>
      <c r="L643" s="213"/>
      <c r="M643" s="214"/>
      <c r="N643" s="215"/>
      <c r="O643" s="215"/>
      <c r="P643" s="215"/>
      <c r="Q643" s="215"/>
      <c r="R643" s="215"/>
      <c r="S643" s="215"/>
      <c r="T643" s="216"/>
      <c r="AT643" s="217" t="s">
        <v>136</v>
      </c>
      <c r="AU643" s="217" t="s">
        <v>83</v>
      </c>
      <c r="AV643" s="13" t="s">
        <v>133</v>
      </c>
      <c r="AW643" s="13" t="s">
        <v>31</v>
      </c>
      <c r="AX643" s="13" t="s">
        <v>83</v>
      </c>
      <c r="AY643" s="217" t="s">
        <v>126</v>
      </c>
    </row>
    <row r="644" spans="1:65" s="2" customFormat="1" ht="16.5" customHeight="1">
      <c r="A644" s="33"/>
      <c r="B644" s="34"/>
      <c r="C644" s="177" t="s">
        <v>493</v>
      </c>
      <c r="D644" s="177" t="s">
        <v>127</v>
      </c>
      <c r="E644" s="178" t="s">
        <v>1096</v>
      </c>
      <c r="F644" s="179" t="s">
        <v>1097</v>
      </c>
      <c r="G644" s="180" t="s">
        <v>142</v>
      </c>
      <c r="H644" s="181">
        <v>2</v>
      </c>
      <c r="I644" s="182"/>
      <c r="J644" s="183">
        <f>ROUND(I644*H644,2)</f>
        <v>0</v>
      </c>
      <c r="K644" s="179" t="s">
        <v>131</v>
      </c>
      <c r="L644" s="184"/>
      <c r="M644" s="185" t="s">
        <v>1</v>
      </c>
      <c r="N644" s="186" t="s">
        <v>40</v>
      </c>
      <c r="O644" s="70"/>
      <c r="P644" s="187">
        <f>O644*H644</f>
        <v>0</v>
      </c>
      <c r="Q644" s="187">
        <v>1.97E-3</v>
      </c>
      <c r="R644" s="187">
        <f>Q644*H644</f>
        <v>3.9399999999999999E-3</v>
      </c>
      <c r="S644" s="187">
        <v>0</v>
      </c>
      <c r="T644" s="188">
        <f>S644*H644</f>
        <v>0</v>
      </c>
      <c r="U644" s="33"/>
      <c r="V644" s="33"/>
      <c r="W644" s="33"/>
      <c r="X644" s="33"/>
      <c r="Y644" s="33"/>
      <c r="Z644" s="33"/>
      <c r="AA644" s="33"/>
      <c r="AB644" s="33"/>
      <c r="AC644" s="33"/>
      <c r="AD644" s="33"/>
      <c r="AE644" s="33"/>
      <c r="AR644" s="189" t="s">
        <v>132</v>
      </c>
      <c r="AT644" s="189" t="s">
        <v>127</v>
      </c>
      <c r="AU644" s="189" t="s">
        <v>83</v>
      </c>
      <c r="AY644" s="16" t="s">
        <v>126</v>
      </c>
      <c r="BE644" s="190">
        <f>IF(N644="základní",J644,0)</f>
        <v>0</v>
      </c>
      <c r="BF644" s="190">
        <f>IF(N644="snížená",J644,0)</f>
        <v>0</v>
      </c>
      <c r="BG644" s="190">
        <f>IF(N644="zákl. přenesená",J644,0)</f>
        <v>0</v>
      </c>
      <c r="BH644" s="190">
        <f>IF(N644="sníž. přenesená",J644,0)</f>
        <v>0</v>
      </c>
      <c r="BI644" s="190">
        <f>IF(N644="nulová",J644,0)</f>
        <v>0</v>
      </c>
      <c r="BJ644" s="16" t="s">
        <v>83</v>
      </c>
      <c r="BK644" s="190">
        <f>ROUND(I644*H644,2)</f>
        <v>0</v>
      </c>
      <c r="BL644" s="16" t="s">
        <v>133</v>
      </c>
      <c r="BM644" s="189" t="s">
        <v>1098</v>
      </c>
    </row>
    <row r="645" spans="1:65" s="2" customFormat="1" ht="11.25">
      <c r="A645" s="33"/>
      <c r="B645" s="34"/>
      <c r="C645" s="35"/>
      <c r="D645" s="191" t="s">
        <v>135</v>
      </c>
      <c r="E645" s="35"/>
      <c r="F645" s="192" t="s">
        <v>1097</v>
      </c>
      <c r="G645" s="35"/>
      <c r="H645" s="35"/>
      <c r="I645" s="193"/>
      <c r="J645" s="35"/>
      <c r="K645" s="35"/>
      <c r="L645" s="38"/>
      <c r="M645" s="194"/>
      <c r="N645" s="195"/>
      <c r="O645" s="70"/>
      <c r="P645" s="70"/>
      <c r="Q645" s="70"/>
      <c r="R645" s="70"/>
      <c r="S645" s="70"/>
      <c r="T645" s="71"/>
      <c r="U645" s="33"/>
      <c r="V645" s="33"/>
      <c r="W645" s="33"/>
      <c r="X645" s="33"/>
      <c r="Y645" s="33"/>
      <c r="Z645" s="33"/>
      <c r="AA645" s="33"/>
      <c r="AB645" s="33"/>
      <c r="AC645" s="33"/>
      <c r="AD645" s="33"/>
      <c r="AE645" s="33"/>
      <c r="AT645" s="16" t="s">
        <v>135</v>
      </c>
      <c r="AU645" s="16" t="s">
        <v>83</v>
      </c>
    </row>
    <row r="646" spans="1:65" s="14" customFormat="1" ht="11.25">
      <c r="B646" s="218"/>
      <c r="C646" s="219"/>
      <c r="D646" s="191" t="s">
        <v>136</v>
      </c>
      <c r="E646" s="220" t="s">
        <v>1</v>
      </c>
      <c r="F646" s="221" t="s">
        <v>976</v>
      </c>
      <c r="G646" s="219"/>
      <c r="H646" s="220" t="s">
        <v>1</v>
      </c>
      <c r="I646" s="222"/>
      <c r="J646" s="219"/>
      <c r="K646" s="219"/>
      <c r="L646" s="223"/>
      <c r="M646" s="224"/>
      <c r="N646" s="225"/>
      <c r="O646" s="225"/>
      <c r="P646" s="225"/>
      <c r="Q646" s="225"/>
      <c r="R646" s="225"/>
      <c r="S646" s="225"/>
      <c r="T646" s="226"/>
      <c r="AT646" s="227" t="s">
        <v>136</v>
      </c>
      <c r="AU646" s="227" t="s">
        <v>83</v>
      </c>
      <c r="AV646" s="14" t="s">
        <v>83</v>
      </c>
      <c r="AW646" s="14" t="s">
        <v>31</v>
      </c>
      <c r="AX646" s="14" t="s">
        <v>75</v>
      </c>
      <c r="AY646" s="227" t="s">
        <v>126</v>
      </c>
    </row>
    <row r="647" spans="1:65" s="12" customFormat="1" ht="11.25">
      <c r="B647" s="196"/>
      <c r="C647" s="197"/>
      <c r="D647" s="191" t="s">
        <v>136</v>
      </c>
      <c r="E647" s="198" t="s">
        <v>1</v>
      </c>
      <c r="F647" s="199" t="s">
        <v>83</v>
      </c>
      <c r="G647" s="197"/>
      <c r="H647" s="200">
        <v>1</v>
      </c>
      <c r="I647" s="201"/>
      <c r="J647" s="197"/>
      <c r="K647" s="197"/>
      <c r="L647" s="202"/>
      <c r="M647" s="203"/>
      <c r="N647" s="204"/>
      <c r="O647" s="204"/>
      <c r="P647" s="204"/>
      <c r="Q647" s="204"/>
      <c r="R647" s="204"/>
      <c r="S647" s="204"/>
      <c r="T647" s="205"/>
      <c r="AT647" s="206" t="s">
        <v>136</v>
      </c>
      <c r="AU647" s="206" t="s">
        <v>83</v>
      </c>
      <c r="AV647" s="12" t="s">
        <v>85</v>
      </c>
      <c r="AW647" s="12" t="s">
        <v>31</v>
      </c>
      <c r="AX647" s="12" t="s">
        <v>75</v>
      </c>
      <c r="AY647" s="206" t="s">
        <v>126</v>
      </c>
    </row>
    <row r="648" spans="1:65" s="14" customFormat="1" ht="11.25">
      <c r="B648" s="218"/>
      <c r="C648" s="219"/>
      <c r="D648" s="191" t="s">
        <v>136</v>
      </c>
      <c r="E648" s="220" t="s">
        <v>1</v>
      </c>
      <c r="F648" s="221" t="s">
        <v>830</v>
      </c>
      <c r="G648" s="219"/>
      <c r="H648" s="220" t="s">
        <v>1</v>
      </c>
      <c r="I648" s="222"/>
      <c r="J648" s="219"/>
      <c r="K648" s="219"/>
      <c r="L648" s="223"/>
      <c r="M648" s="224"/>
      <c r="N648" s="225"/>
      <c r="O648" s="225"/>
      <c r="P648" s="225"/>
      <c r="Q648" s="225"/>
      <c r="R648" s="225"/>
      <c r="S648" s="225"/>
      <c r="T648" s="226"/>
      <c r="AT648" s="227" t="s">
        <v>136</v>
      </c>
      <c r="AU648" s="227" t="s">
        <v>83</v>
      </c>
      <c r="AV648" s="14" t="s">
        <v>83</v>
      </c>
      <c r="AW648" s="14" t="s">
        <v>31</v>
      </c>
      <c r="AX648" s="14" t="s">
        <v>75</v>
      </c>
      <c r="AY648" s="227" t="s">
        <v>126</v>
      </c>
    </row>
    <row r="649" spans="1:65" s="12" customFormat="1" ht="11.25">
      <c r="B649" s="196"/>
      <c r="C649" s="197"/>
      <c r="D649" s="191" t="s">
        <v>136</v>
      </c>
      <c r="E649" s="198" t="s">
        <v>1</v>
      </c>
      <c r="F649" s="199" t="s">
        <v>83</v>
      </c>
      <c r="G649" s="197"/>
      <c r="H649" s="200">
        <v>1</v>
      </c>
      <c r="I649" s="201"/>
      <c r="J649" s="197"/>
      <c r="K649" s="197"/>
      <c r="L649" s="202"/>
      <c r="M649" s="203"/>
      <c r="N649" s="204"/>
      <c r="O649" s="204"/>
      <c r="P649" s="204"/>
      <c r="Q649" s="204"/>
      <c r="R649" s="204"/>
      <c r="S649" s="204"/>
      <c r="T649" s="205"/>
      <c r="AT649" s="206" t="s">
        <v>136</v>
      </c>
      <c r="AU649" s="206" t="s">
        <v>83</v>
      </c>
      <c r="AV649" s="12" t="s">
        <v>85</v>
      </c>
      <c r="AW649" s="12" t="s">
        <v>31</v>
      </c>
      <c r="AX649" s="12" t="s">
        <v>75</v>
      </c>
      <c r="AY649" s="206" t="s">
        <v>126</v>
      </c>
    </row>
    <row r="650" spans="1:65" s="13" customFormat="1" ht="11.25">
      <c r="B650" s="207"/>
      <c r="C650" s="208"/>
      <c r="D650" s="191" t="s">
        <v>136</v>
      </c>
      <c r="E650" s="209" t="s">
        <v>1</v>
      </c>
      <c r="F650" s="210" t="s">
        <v>138</v>
      </c>
      <c r="G650" s="208"/>
      <c r="H650" s="211">
        <v>2</v>
      </c>
      <c r="I650" s="212"/>
      <c r="J650" s="208"/>
      <c r="K650" s="208"/>
      <c r="L650" s="213"/>
      <c r="M650" s="214"/>
      <c r="N650" s="215"/>
      <c r="O650" s="215"/>
      <c r="P650" s="215"/>
      <c r="Q650" s="215"/>
      <c r="R650" s="215"/>
      <c r="S650" s="215"/>
      <c r="T650" s="216"/>
      <c r="AT650" s="217" t="s">
        <v>136</v>
      </c>
      <c r="AU650" s="217" t="s">
        <v>83</v>
      </c>
      <c r="AV650" s="13" t="s">
        <v>133</v>
      </c>
      <c r="AW650" s="13" t="s">
        <v>31</v>
      </c>
      <c r="AX650" s="13" t="s">
        <v>83</v>
      </c>
      <c r="AY650" s="217" t="s">
        <v>126</v>
      </c>
    </row>
    <row r="651" spans="1:65" s="2" customFormat="1" ht="16.5" customHeight="1">
      <c r="A651" s="33"/>
      <c r="B651" s="34"/>
      <c r="C651" s="177" t="s">
        <v>501</v>
      </c>
      <c r="D651" s="177" t="s">
        <v>127</v>
      </c>
      <c r="E651" s="178" t="s">
        <v>1099</v>
      </c>
      <c r="F651" s="179" t="s">
        <v>1100</v>
      </c>
      <c r="G651" s="180" t="s">
        <v>142</v>
      </c>
      <c r="H651" s="181">
        <v>2</v>
      </c>
      <c r="I651" s="182"/>
      <c r="J651" s="183">
        <f>ROUND(I651*H651,2)</f>
        <v>0</v>
      </c>
      <c r="K651" s="179" t="s">
        <v>131</v>
      </c>
      <c r="L651" s="184"/>
      <c r="M651" s="185" t="s">
        <v>1</v>
      </c>
      <c r="N651" s="186" t="s">
        <v>40</v>
      </c>
      <c r="O651" s="70"/>
      <c r="P651" s="187">
        <f>O651*H651</f>
        <v>0</v>
      </c>
      <c r="Q651" s="187">
        <v>2.0300000000000001E-3</v>
      </c>
      <c r="R651" s="187">
        <f>Q651*H651</f>
        <v>4.0600000000000002E-3</v>
      </c>
      <c r="S651" s="187">
        <v>0</v>
      </c>
      <c r="T651" s="188">
        <f>S651*H651</f>
        <v>0</v>
      </c>
      <c r="U651" s="33"/>
      <c r="V651" s="33"/>
      <c r="W651" s="33"/>
      <c r="X651" s="33"/>
      <c r="Y651" s="33"/>
      <c r="Z651" s="33"/>
      <c r="AA651" s="33"/>
      <c r="AB651" s="33"/>
      <c r="AC651" s="33"/>
      <c r="AD651" s="33"/>
      <c r="AE651" s="33"/>
      <c r="AR651" s="189" t="s">
        <v>132</v>
      </c>
      <c r="AT651" s="189" t="s">
        <v>127</v>
      </c>
      <c r="AU651" s="189" t="s">
        <v>83</v>
      </c>
      <c r="AY651" s="16" t="s">
        <v>126</v>
      </c>
      <c r="BE651" s="190">
        <f>IF(N651="základní",J651,0)</f>
        <v>0</v>
      </c>
      <c r="BF651" s="190">
        <f>IF(N651="snížená",J651,0)</f>
        <v>0</v>
      </c>
      <c r="BG651" s="190">
        <f>IF(N651="zákl. přenesená",J651,0)</f>
        <v>0</v>
      </c>
      <c r="BH651" s="190">
        <f>IF(N651="sníž. přenesená",J651,0)</f>
        <v>0</v>
      </c>
      <c r="BI651" s="190">
        <f>IF(N651="nulová",J651,0)</f>
        <v>0</v>
      </c>
      <c r="BJ651" s="16" t="s">
        <v>83</v>
      </c>
      <c r="BK651" s="190">
        <f>ROUND(I651*H651,2)</f>
        <v>0</v>
      </c>
      <c r="BL651" s="16" t="s">
        <v>133</v>
      </c>
      <c r="BM651" s="189" t="s">
        <v>1101</v>
      </c>
    </row>
    <row r="652" spans="1:65" s="2" customFormat="1" ht="11.25">
      <c r="A652" s="33"/>
      <c r="B652" s="34"/>
      <c r="C652" s="35"/>
      <c r="D652" s="191" t="s">
        <v>135</v>
      </c>
      <c r="E652" s="35"/>
      <c r="F652" s="192" t="s">
        <v>1100</v>
      </c>
      <c r="G652" s="35"/>
      <c r="H652" s="35"/>
      <c r="I652" s="193"/>
      <c r="J652" s="35"/>
      <c r="K652" s="35"/>
      <c r="L652" s="38"/>
      <c r="M652" s="194"/>
      <c r="N652" s="195"/>
      <c r="O652" s="70"/>
      <c r="P652" s="70"/>
      <c r="Q652" s="70"/>
      <c r="R652" s="70"/>
      <c r="S652" s="70"/>
      <c r="T652" s="71"/>
      <c r="U652" s="33"/>
      <c r="V652" s="33"/>
      <c r="W652" s="33"/>
      <c r="X652" s="33"/>
      <c r="Y652" s="33"/>
      <c r="Z652" s="33"/>
      <c r="AA652" s="33"/>
      <c r="AB652" s="33"/>
      <c r="AC652" s="33"/>
      <c r="AD652" s="33"/>
      <c r="AE652" s="33"/>
      <c r="AT652" s="16" t="s">
        <v>135</v>
      </c>
      <c r="AU652" s="16" t="s">
        <v>83</v>
      </c>
    </row>
    <row r="653" spans="1:65" s="14" customFormat="1" ht="11.25">
      <c r="B653" s="218"/>
      <c r="C653" s="219"/>
      <c r="D653" s="191" t="s">
        <v>136</v>
      </c>
      <c r="E653" s="220" t="s">
        <v>1</v>
      </c>
      <c r="F653" s="221" t="s">
        <v>1005</v>
      </c>
      <c r="G653" s="219"/>
      <c r="H653" s="220" t="s">
        <v>1</v>
      </c>
      <c r="I653" s="222"/>
      <c r="J653" s="219"/>
      <c r="K653" s="219"/>
      <c r="L653" s="223"/>
      <c r="M653" s="224"/>
      <c r="N653" s="225"/>
      <c r="O653" s="225"/>
      <c r="P653" s="225"/>
      <c r="Q653" s="225"/>
      <c r="R653" s="225"/>
      <c r="S653" s="225"/>
      <c r="T653" s="226"/>
      <c r="AT653" s="227" t="s">
        <v>136</v>
      </c>
      <c r="AU653" s="227" t="s">
        <v>83</v>
      </c>
      <c r="AV653" s="14" t="s">
        <v>83</v>
      </c>
      <c r="AW653" s="14" t="s">
        <v>31</v>
      </c>
      <c r="AX653" s="14" t="s">
        <v>75</v>
      </c>
      <c r="AY653" s="227" t="s">
        <v>126</v>
      </c>
    </row>
    <row r="654" spans="1:65" s="12" customFormat="1" ht="11.25">
      <c r="B654" s="196"/>
      <c r="C654" s="197"/>
      <c r="D654" s="191" t="s">
        <v>136</v>
      </c>
      <c r="E654" s="198" t="s">
        <v>1</v>
      </c>
      <c r="F654" s="199" t="s">
        <v>883</v>
      </c>
      <c r="G654" s="197"/>
      <c r="H654" s="200">
        <v>2</v>
      </c>
      <c r="I654" s="201"/>
      <c r="J654" s="197"/>
      <c r="K654" s="197"/>
      <c r="L654" s="202"/>
      <c r="M654" s="203"/>
      <c r="N654" s="204"/>
      <c r="O654" s="204"/>
      <c r="P654" s="204"/>
      <c r="Q654" s="204"/>
      <c r="R654" s="204"/>
      <c r="S654" s="204"/>
      <c r="T654" s="205"/>
      <c r="AT654" s="206" t="s">
        <v>136</v>
      </c>
      <c r="AU654" s="206" t="s">
        <v>83</v>
      </c>
      <c r="AV654" s="12" t="s">
        <v>85</v>
      </c>
      <c r="AW654" s="12" t="s">
        <v>31</v>
      </c>
      <c r="AX654" s="12" t="s">
        <v>75</v>
      </c>
      <c r="AY654" s="206" t="s">
        <v>126</v>
      </c>
    </row>
    <row r="655" spans="1:65" s="13" customFormat="1" ht="11.25">
      <c r="B655" s="207"/>
      <c r="C655" s="208"/>
      <c r="D655" s="191" t="s">
        <v>136</v>
      </c>
      <c r="E655" s="209" t="s">
        <v>1</v>
      </c>
      <c r="F655" s="210" t="s">
        <v>138</v>
      </c>
      <c r="G655" s="208"/>
      <c r="H655" s="211">
        <v>2</v>
      </c>
      <c r="I655" s="212"/>
      <c r="J655" s="208"/>
      <c r="K655" s="208"/>
      <c r="L655" s="213"/>
      <c r="M655" s="214"/>
      <c r="N655" s="215"/>
      <c r="O655" s="215"/>
      <c r="P655" s="215"/>
      <c r="Q655" s="215"/>
      <c r="R655" s="215"/>
      <c r="S655" s="215"/>
      <c r="T655" s="216"/>
      <c r="AT655" s="217" t="s">
        <v>136</v>
      </c>
      <c r="AU655" s="217" t="s">
        <v>83</v>
      </c>
      <c r="AV655" s="13" t="s">
        <v>133</v>
      </c>
      <c r="AW655" s="13" t="s">
        <v>31</v>
      </c>
      <c r="AX655" s="13" t="s">
        <v>83</v>
      </c>
      <c r="AY655" s="217" t="s">
        <v>126</v>
      </c>
    </row>
    <row r="656" spans="1:65" s="2" customFormat="1" ht="16.5" customHeight="1">
      <c r="A656" s="33"/>
      <c r="B656" s="34"/>
      <c r="C656" s="177" t="s">
        <v>508</v>
      </c>
      <c r="D656" s="177" t="s">
        <v>127</v>
      </c>
      <c r="E656" s="178" t="s">
        <v>1102</v>
      </c>
      <c r="F656" s="179" t="s">
        <v>1103</v>
      </c>
      <c r="G656" s="180" t="s">
        <v>142</v>
      </c>
      <c r="H656" s="181">
        <v>2</v>
      </c>
      <c r="I656" s="182"/>
      <c r="J656" s="183">
        <f>ROUND(I656*H656,2)</f>
        <v>0</v>
      </c>
      <c r="K656" s="179" t="s">
        <v>131</v>
      </c>
      <c r="L656" s="184"/>
      <c r="M656" s="185" t="s">
        <v>1</v>
      </c>
      <c r="N656" s="186" t="s">
        <v>40</v>
      </c>
      <c r="O656" s="70"/>
      <c r="P656" s="187">
        <f>O656*H656</f>
        <v>0</v>
      </c>
      <c r="Q656" s="187">
        <v>2.15E-3</v>
      </c>
      <c r="R656" s="187">
        <f>Q656*H656</f>
        <v>4.3E-3</v>
      </c>
      <c r="S656" s="187">
        <v>0</v>
      </c>
      <c r="T656" s="188">
        <f>S656*H656</f>
        <v>0</v>
      </c>
      <c r="U656" s="33"/>
      <c r="V656" s="33"/>
      <c r="W656" s="33"/>
      <c r="X656" s="33"/>
      <c r="Y656" s="33"/>
      <c r="Z656" s="33"/>
      <c r="AA656" s="33"/>
      <c r="AB656" s="33"/>
      <c r="AC656" s="33"/>
      <c r="AD656" s="33"/>
      <c r="AE656" s="33"/>
      <c r="AR656" s="189" t="s">
        <v>132</v>
      </c>
      <c r="AT656" s="189" t="s">
        <v>127</v>
      </c>
      <c r="AU656" s="189" t="s">
        <v>83</v>
      </c>
      <c r="AY656" s="16" t="s">
        <v>126</v>
      </c>
      <c r="BE656" s="190">
        <f>IF(N656="základní",J656,0)</f>
        <v>0</v>
      </c>
      <c r="BF656" s="190">
        <f>IF(N656="snížená",J656,0)</f>
        <v>0</v>
      </c>
      <c r="BG656" s="190">
        <f>IF(N656="zákl. přenesená",J656,0)</f>
        <v>0</v>
      </c>
      <c r="BH656" s="190">
        <f>IF(N656="sníž. přenesená",J656,0)</f>
        <v>0</v>
      </c>
      <c r="BI656" s="190">
        <f>IF(N656="nulová",J656,0)</f>
        <v>0</v>
      </c>
      <c r="BJ656" s="16" t="s">
        <v>83</v>
      </c>
      <c r="BK656" s="190">
        <f>ROUND(I656*H656,2)</f>
        <v>0</v>
      </c>
      <c r="BL656" s="16" t="s">
        <v>133</v>
      </c>
      <c r="BM656" s="189" t="s">
        <v>1104</v>
      </c>
    </row>
    <row r="657" spans="1:65" s="2" customFormat="1" ht="11.25">
      <c r="A657" s="33"/>
      <c r="B657" s="34"/>
      <c r="C657" s="35"/>
      <c r="D657" s="191" t="s">
        <v>135</v>
      </c>
      <c r="E657" s="35"/>
      <c r="F657" s="192" t="s">
        <v>1103</v>
      </c>
      <c r="G657" s="35"/>
      <c r="H657" s="35"/>
      <c r="I657" s="193"/>
      <c r="J657" s="35"/>
      <c r="K657" s="35"/>
      <c r="L657" s="38"/>
      <c r="M657" s="194"/>
      <c r="N657" s="195"/>
      <c r="O657" s="70"/>
      <c r="P657" s="70"/>
      <c r="Q657" s="70"/>
      <c r="R657" s="70"/>
      <c r="S657" s="70"/>
      <c r="T657" s="71"/>
      <c r="U657" s="33"/>
      <c r="V657" s="33"/>
      <c r="W657" s="33"/>
      <c r="X657" s="33"/>
      <c r="Y657" s="33"/>
      <c r="Z657" s="33"/>
      <c r="AA657" s="33"/>
      <c r="AB657" s="33"/>
      <c r="AC657" s="33"/>
      <c r="AD657" s="33"/>
      <c r="AE657" s="33"/>
      <c r="AT657" s="16" t="s">
        <v>135</v>
      </c>
      <c r="AU657" s="16" t="s">
        <v>83</v>
      </c>
    </row>
    <row r="658" spans="1:65" s="14" customFormat="1" ht="11.25">
      <c r="B658" s="218"/>
      <c r="C658" s="219"/>
      <c r="D658" s="191" t="s">
        <v>136</v>
      </c>
      <c r="E658" s="220" t="s">
        <v>1</v>
      </c>
      <c r="F658" s="221" t="s">
        <v>1005</v>
      </c>
      <c r="G658" s="219"/>
      <c r="H658" s="220" t="s">
        <v>1</v>
      </c>
      <c r="I658" s="222"/>
      <c r="J658" s="219"/>
      <c r="K658" s="219"/>
      <c r="L658" s="223"/>
      <c r="M658" s="224"/>
      <c r="N658" s="225"/>
      <c r="O658" s="225"/>
      <c r="P658" s="225"/>
      <c r="Q658" s="225"/>
      <c r="R658" s="225"/>
      <c r="S658" s="225"/>
      <c r="T658" s="226"/>
      <c r="AT658" s="227" t="s">
        <v>136</v>
      </c>
      <c r="AU658" s="227" t="s">
        <v>83</v>
      </c>
      <c r="AV658" s="14" t="s">
        <v>83</v>
      </c>
      <c r="AW658" s="14" t="s">
        <v>31</v>
      </c>
      <c r="AX658" s="14" t="s">
        <v>75</v>
      </c>
      <c r="AY658" s="227" t="s">
        <v>126</v>
      </c>
    </row>
    <row r="659" spans="1:65" s="12" customFormat="1" ht="11.25">
      <c r="B659" s="196"/>
      <c r="C659" s="197"/>
      <c r="D659" s="191" t="s">
        <v>136</v>
      </c>
      <c r="E659" s="198" t="s">
        <v>1</v>
      </c>
      <c r="F659" s="199" t="s">
        <v>883</v>
      </c>
      <c r="G659" s="197"/>
      <c r="H659" s="200">
        <v>2</v>
      </c>
      <c r="I659" s="201"/>
      <c r="J659" s="197"/>
      <c r="K659" s="197"/>
      <c r="L659" s="202"/>
      <c r="M659" s="203"/>
      <c r="N659" s="204"/>
      <c r="O659" s="204"/>
      <c r="P659" s="204"/>
      <c r="Q659" s="204"/>
      <c r="R659" s="204"/>
      <c r="S659" s="204"/>
      <c r="T659" s="205"/>
      <c r="AT659" s="206" t="s">
        <v>136</v>
      </c>
      <c r="AU659" s="206" t="s">
        <v>83</v>
      </c>
      <c r="AV659" s="12" t="s">
        <v>85</v>
      </c>
      <c r="AW659" s="12" t="s">
        <v>31</v>
      </c>
      <c r="AX659" s="12" t="s">
        <v>75</v>
      </c>
      <c r="AY659" s="206" t="s">
        <v>126</v>
      </c>
    </row>
    <row r="660" spans="1:65" s="13" customFormat="1" ht="11.25">
      <c r="B660" s="207"/>
      <c r="C660" s="208"/>
      <c r="D660" s="191" t="s">
        <v>136</v>
      </c>
      <c r="E660" s="209" t="s">
        <v>1</v>
      </c>
      <c r="F660" s="210" t="s">
        <v>138</v>
      </c>
      <c r="G660" s="208"/>
      <c r="H660" s="211">
        <v>2</v>
      </c>
      <c r="I660" s="212"/>
      <c r="J660" s="208"/>
      <c r="K660" s="208"/>
      <c r="L660" s="213"/>
      <c r="M660" s="214"/>
      <c r="N660" s="215"/>
      <c r="O660" s="215"/>
      <c r="P660" s="215"/>
      <c r="Q660" s="215"/>
      <c r="R660" s="215"/>
      <c r="S660" s="215"/>
      <c r="T660" s="216"/>
      <c r="AT660" s="217" t="s">
        <v>136</v>
      </c>
      <c r="AU660" s="217" t="s">
        <v>83</v>
      </c>
      <c r="AV660" s="13" t="s">
        <v>133</v>
      </c>
      <c r="AW660" s="13" t="s">
        <v>31</v>
      </c>
      <c r="AX660" s="13" t="s">
        <v>83</v>
      </c>
      <c r="AY660" s="217" t="s">
        <v>126</v>
      </c>
    </row>
    <row r="661" spans="1:65" s="2" customFormat="1" ht="16.5" customHeight="1">
      <c r="A661" s="33"/>
      <c r="B661" s="34"/>
      <c r="C661" s="177" t="s">
        <v>515</v>
      </c>
      <c r="D661" s="177" t="s">
        <v>127</v>
      </c>
      <c r="E661" s="178" t="s">
        <v>1105</v>
      </c>
      <c r="F661" s="179" t="s">
        <v>1106</v>
      </c>
      <c r="G661" s="180" t="s">
        <v>142</v>
      </c>
      <c r="H661" s="181">
        <v>2</v>
      </c>
      <c r="I661" s="182"/>
      <c r="J661" s="183">
        <f>ROUND(I661*H661,2)</f>
        <v>0</v>
      </c>
      <c r="K661" s="179" t="s">
        <v>131</v>
      </c>
      <c r="L661" s="184"/>
      <c r="M661" s="185" t="s">
        <v>1</v>
      </c>
      <c r="N661" s="186" t="s">
        <v>40</v>
      </c>
      <c r="O661" s="70"/>
      <c r="P661" s="187">
        <f>O661*H661</f>
        <v>0</v>
      </c>
      <c r="Q661" s="187">
        <v>2.2399999999999998E-3</v>
      </c>
      <c r="R661" s="187">
        <f>Q661*H661</f>
        <v>4.4799999999999996E-3</v>
      </c>
      <c r="S661" s="187">
        <v>0</v>
      </c>
      <c r="T661" s="188">
        <f>S661*H661</f>
        <v>0</v>
      </c>
      <c r="U661" s="33"/>
      <c r="V661" s="33"/>
      <c r="W661" s="33"/>
      <c r="X661" s="33"/>
      <c r="Y661" s="33"/>
      <c r="Z661" s="33"/>
      <c r="AA661" s="33"/>
      <c r="AB661" s="33"/>
      <c r="AC661" s="33"/>
      <c r="AD661" s="33"/>
      <c r="AE661" s="33"/>
      <c r="AR661" s="189" t="s">
        <v>132</v>
      </c>
      <c r="AT661" s="189" t="s">
        <v>127</v>
      </c>
      <c r="AU661" s="189" t="s">
        <v>83</v>
      </c>
      <c r="AY661" s="16" t="s">
        <v>126</v>
      </c>
      <c r="BE661" s="190">
        <f>IF(N661="základní",J661,0)</f>
        <v>0</v>
      </c>
      <c r="BF661" s="190">
        <f>IF(N661="snížená",J661,0)</f>
        <v>0</v>
      </c>
      <c r="BG661" s="190">
        <f>IF(N661="zákl. přenesená",J661,0)</f>
        <v>0</v>
      </c>
      <c r="BH661" s="190">
        <f>IF(N661="sníž. přenesená",J661,0)</f>
        <v>0</v>
      </c>
      <c r="BI661" s="190">
        <f>IF(N661="nulová",J661,0)</f>
        <v>0</v>
      </c>
      <c r="BJ661" s="16" t="s">
        <v>83</v>
      </c>
      <c r="BK661" s="190">
        <f>ROUND(I661*H661,2)</f>
        <v>0</v>
      </c>
      <c r="BL661" s="16" t="s">
        <v>133</v>
      </c>
      <c r="BM661" s="189" t="s">
        <v>1107</v>
      </c>
    </row>
    <row r="662" spans="1:65" s="2" customFormat="1" ht="11.25">
      <c r="A662" s="33"/>
      <c r="B662" s="34"/>
      <c r="C662" s="35"/>
      <c r="D662" s="191" t="s">
        <v>135</v>
      </c>
      <c r="E662" s="35"/>
      <c r="F662" s="192" t="s">
        <v>1106</v>
      </c>
      <c r="G662" s="35"/>
      <c r="H662" s="35"/>
      <c r="I662" s="193"/>
      <c r="J662" s="35"/>
      <c r="K662" s="35"/>
      <c r="L662" s="38"/>
      <c r="M662" s="194"/>
      <c r="N662" s="195"/>
      <c r="O662" s="70"/>
      <c r="P662" s="70"/>
      <c r="Q662" s="70"/>
      <c r="R662" s="70"/>
      <c r="S662" s="70"/>
      <c r="T662" s="71"/>
      <c r="U662" s="33"/>
      <c r="V662" s="33"/>
      <c r="W662" s="33"/>
      <c r="X662" s="33"/>
      <c r="Y662" s="33"/>
      <c r="Z662" s="33"/>
      <c r="AA662" s="33"/>
      <c r="AB662" s="33"/>
      <c r="AC662" s="33"/>
      <c r="AD662" s="33"/>
      <c r="AE662" s="33"/>
      <c r="AT662" s="16" t="s">
        <v>135</v>
      </c>
      <c r="AU662" s="16" t="s">
        <v>83</v>
      </c>
    </row>
    <row r="663" spans="1:65" s="14" customFormat="1" ht="11.25">
      <c r="B663" s="218"/>
      <c r="C663" s="219"/>
      <c r="D663" s="191" t="s">
        <v>136</v>
      </c>
      <c r="E663" s="220" t="s">
        <v>1</v>
      </c>
      <c r="F663" s="221" t="s">
        <v>1005</v>
      </c>
      <c r="G663" s="219"/>
      <c r="H663" s="220" t="s">
        <v>1</v>
      </c>
      <c r="I663" s="222"/>
      <c r="J663" s="219"/>
      <c r="K663" s="219"/>
      <c r="L663" s="223"/>
      <c r="M663" s="224"/>
      <c r="N663" s="225"/>
      <c r="O663" s="225"/>
      <c r="P663" s="225"/>
      <c r="Q663" s="225"/>
      <c r="R663" s="225"/>
      <c r="S663" s="225"/>
      <c r="T663" s="226"/>
      <c r="AT663" s="227" t="s">
        <v>136</v>
      </c>
      <c r="AU663" s="227" t="s">
        <v>83</v>
      </c>
      <c r="AV663" s="14" t="s">
        <v>83</v>
      </c>
      <c r="AW663" s="14" t="s">
        <v>31</v>
      </c>
      <c r="AX663" s="14" t="s">
        <v>75</v>
      </c>
      <c r="AY663" s="227" t="s">
        <v>126</v>
      </c>
    </row>
    <row r="664" spans="1:65" s="12" customFormat="1" ht="11.25">
      <c r="B664" s="196"/>
      <c r="C664" s="197"/>
      <c r="D664" s="191" t="s">
        <v>136</v>
      </c>
      <c r="E664" s="198" t="s">
        <v>1</v>
      </c>
      <c r="F664" s="199" t="s">
        <v>883</v>
      </c>
      <c r="G664" s="197"/>
      <c r="H664" s="200">
        <v>2</v>
      </c>
      <c r="I664" s="201"/>
      <c r="J664" s="197"/>
      <c r="K664" s="197"/>
      <c r="L664" s="202"/>
      <c r="M664" s="203"/>
      <c r="N664" s="204"/>
      <c r="O664" s="204"/>
      <c r="P664" s="204"/>
      <c r="Q664" s="204"/>
      <c r="R664" s="204"/>
      <c r="S664" s="204"/>
      <c r="T664" s="205"/>
      <c r="AT664" s="206" t="s">
        <v>136</v>
      </c>
      <c r="AU664" s="206" t="s">
        <v>83</v>
      </c>
      <c r="AV664" s="12" t="s">
        <v>85</v>
      </c>
      <c r="AW664" s="12" t="s">
        <v>31</v>
      </c>
      <c r="AX664" s="12" t="s">
        <v>75</v>
      </c>
      <c r="AY664" s="206" t="s">
        <v>126</v>
      </c>
    </row>
    <row r="665" spans="1:65" s="13" customFormat="1" ht="11.25">
      <c r="B665" s="207"/>
      <c r="C665" s="208"/>
      <c r="D665" s="191" t="s">
        <v>136</v>
      </c>
      <c r="E665" s="209" t="s">
        <v>1</v>
      </c>
      <c r="F665" s="210" t="s">
        <v>138</v>
      </c>
      <c r="G665" s="208"/>
      <c r="H665" s="211">
        <v>2</v>
      </c>
      <c r="I665" s="212"/>
      <c r="J665" s="208"/>
      <c r="K665" s="208"/>
      <c r="L665" s="213"/>
      <c r="M665" s="214"/>
      <c r="N665" s="215"/>
      <c r="O665" s="215"/>
      <c r="P665" s="215"/>
      <c r="Q665" s="215"/>
      <c r="R665" s="215"/>
      <c r="S665" s="215"/>
      <c r="T665" s="216"/>
      <c r="AT665" s="217" t="s">
        <v>136</v>
      </c>
      <c r="AU665" s="217" t="s">
        <v>83</v>
      </c>
      <c r="AV665" s="13" t="s">
        <v>133</v>
      </c>
      <c r="AW665" s="13" t="s">
        <v>31</v>
      </c>
      <c r="AX665" s="13" t="s">
        <v>83</v>
      </c>
      <c r="AY665" s="217" t="s">
        <v>126</v>
      </c>
    </row>
    <row r="666" spans="1:65" s="2" customFormat="1" ht="16.5" customHeight="1">
      <c r="A666" s="33"/>
      <c r="B666" s="34"/>
      <c r="C666" s="177" t="s">
        <v>332</v>
      </c>
      <c r="D666" s="177" t="s">
        <v>127</v>
      </c>
      <c r="E666" s="178" t="s">
        <v>1108</v>
      </c>
      <c r="F666" s="179" t="s">
        <v>1109</v>
      </c>
      <c r="G666" s="180" t="s">
        <v>142</v>
      </c>
      <c r="H666" s="181">
        <v>2</v>
      </c>
      <c r="I666" s="182"/>
      <c r="J666" s="183">
        <f>ROUND(I666*H666,2)</f>
        <v>0</v>
      </c>
      <c r="K666" s="179" t="s">
        <v>131</v>
      </c>
      <c r="L666" s="184"/>
      <c r="M666" s="185" t="s">
        <v>1</v>
      </c>
      <c r="N666" s="186" t="s">
        <v>40</v>
      </c>
      <c r="O666" s="70"/>
      <c r="P666" s="187">
        <f>O666*H666</f>
        <v>0</v>
      </c>
      <c r="Q666" s="187">
        <v>2.3E-3</v>
      </c>
      <c r="R666" s="187">
        <f>Q666*H666</f>
        <v>4.5999999999999999E-3</v>
      </c>
      <c r="S666" s="187">
        <v>0</v>
      </c>
      <c r="T666" s="188">
        <f>S666*H666</f>
        <v>0</v>
      </c>
      <c r="U666" s="33"/>
      <c r="V666" s="33"/>
      <c r="W666" s="33"/>
      <c r="X666" s="33"/>
      <c r="Y666" s="33"/>
      <c r="Z666" s="33"/>
      <c r="AA666" s="33"/>
      <c r="AB666" s="33"/>
      <c r="AC666" s="33"/>
      <c r="AD666" s="33"/>
      <c r="AE666" s="33"/>
      <c r="AR666" s="189" t="s">
        <v>132</v>
      </c>
      <c r="AT666" s="189" t="s">
        <v>127</v>
      </c>
      <c r="AU666" s="189" t="s">
        <v>83</v>
      </c>
      <c r="AY666" s="16" t="s">
        <v>126</v>
      </c>
      <c r="BE666" s="190">
        <f>IF(N666="základní",J666,0)</f>
        <v>0</v>
      </c>
      <c r="BF666" s="190">
        <f>IF(N666="snížená",J666,0)</f>
        <v>0</v>
      </c>
      <c r="BG666" s="190">
        <f>IF(N666="zákl. přenesená",J666,0)</f>
        <v>0</v>
      </c>
      <c r="BH666" s="190">
        <f>IF(N666="sníž. přenesená",J666,0)</f>
        <v>0</v>
      </c>
      <c r="BI666" s="190">
        <f>IF(N666="nulová",J666,0)</f>
        <v>0</v>
      </c>
      <c r="BJ666" s="16" t="s">
        <v>83</v>
      </c>
      <c r="BK666" s="190">
        <f>ROUND(I666*H666,2)</f>
        <v>0</v>
      </c>
      <c r="BL666" s="16" t="s">
        <v>133</v>
      </c>
      <c r="BM666" s="189" t="s">
        <v>1110</v>
      </c>
    </row>
    <row r="667" spans="1:65" s="2" customFormat="1" ht="11.25">
      <c r="A667" s="33"/>
      <c r="B667" s="34"/>
      <c r="C667" s="35"/>
      <c r="D667" s="191" t="s">
        <v>135</v>
      </c>
      <c r="E667" s="35"/>
      <c r="F667" s="192" t="s">
        <v>1109</v>
      </c>
      <c r="G667" s="35"/>
      <c r="H667" s="35"/>
      <c r="I667" s="193"/>
      <c r="J667" s="35"/>
      <c r="K667" s="35"/>
      <c r="L667" s="38"/>
      <c r="M667" s="194"/>
      <c r="N667" s="195"/>
      <c r="O667" s="70"/>
      <c r="P667" s="70"/>
      <c r="Q667" s="70"/>
      <c r="R667" s="70"/>
      <c r="S667" s="70"/>
      <c r="T667" s="71"/>
      <c r="U667" s="33"/>
      <c r="V667" s="33"/>
      <c r="W667" s="33"/>
      <c r="X667" s="33"/>
      <c r="Y667" s="33"/>
      <c r="Z667" s="33"/>
      <c r="AA667" s="33"/>
      <c r="AB667" s="33"/>
      <c r="AC667" s="33"/>
      <c r="AD667" s="33"/>
      <c r="AE667" s="33"/>
      <c r="AT667" s="16" t="s">
        <v>135</v>
      </c>
      <c r="AU667" s="16" t="s">
        <v>83</v>
      </c>
    </row>
    <row r="668" spans="1:65" s="14" customFormat="1" ht="11.25">
      <c r="B668" s="218"/>
      <c r="C668" s="219"/>
      <c r="D668" s="191" t="s">
        <v>136</v>
      </c>
      <c r="E668" s="220" t="s">
        <v>1</v>
      </c>
      <c r="F668" s="221" t="s">
        <v>1005</v>
      </c>
      <c r="G668" s="219"/>
      <c r="H668" s="220" t="s">
        <v>1</v>
      </c>
      <c r="I668" s="222"/>
      <c r="J668" s="219"/>
      <c r="K668" s="219"/>
      <c r="L668" s="223"/>
      <c r="M668" s="224"/>
      <c r="N668" s="225"/>
      <c r="O668" s="225"/>
      <c r="P668" s="225"/>
      <c r="Q668" s="225"/>
      <c r="R668" s="225"/>
      <c r="S668" s="225"/>
      <c r="T668" s="226"/>
      <c r="AT668" s="227" t="s">
        <v>136</v>
      </c>
      <c r="AU668" s="227" t="s">
        <v>83</v>
      </c>
      <c r="AV668" s="14" t="s">
        <v>83</v>
      </c>
      <c r="AW668" s="14" t="s">
        <v>31</v>
      </c>
      <c r="AX668" s="14" t="s">
        <v>75</v>
      </c>
      <c r="AY668" s="227" t="s">
        <v>126</v>
      </c>
    </row>
    <row r="669" spans="1:65" s="12" customFormat="1" ht="11.25">
      <c r="B669" s="196"/>
      <c r="C669" s="197"/>
      <c r="D669" s="191" t="s">
        <v>136</v>
      </c>
      <c r="E669" s="198" t="s">
        <v>1</v>
      </c>
      <c r="F669" s="199" t="s">
        <v>883</v>
      </c>
      <c r="G669" s="197"/>
      <c r="H669" s="200">
        <v>2</v>
      </c>
      <c r="I669" s="201"/>
      <c r="J669" s="197"/>
      <c r="K669" s="197"/>
      <c r="L669" s="202"/>
      <c r="M669" s="203"/>
      <c r="N669" s="204"/>
      <c r="O669" s="204"/>
      <c r="P669" s="204"/>
      <c r="Q669" s="204"/>
      <c r="R669" s="204"/>
      <c r="S669" s="204"/>
      <c r="T669" s="205"/>
      <c r="AT669" s="206" t="s">
        <v>136</v>
      </c>
      <c r="AU669" s="206" t="s">
        <v>83</v>
      </c>
      <c r="AV669" s="12" t="s">
        <v>85</v>
      </c>
      <c r="AW669" s="12" t="s">
        <v>31</v>
      </c>
      <c r="AX669" s="12" t="s">
        <v>75</v>
      </c>
      <c r="AY669" s="206" t="s">
        <v>126</v>
      </c>
    </row>
    <row r="670" spans="1:65" s="13" customFormat="1" ht="11.25">
      <c r="B670" s="207"/>
      <c r="C670" s="208"/>
      <c r="D670" s="191" t="s">
        <v>136</v>
      </c>
      <c r="E670" s="209" t="s">
        <v>1</v>
      </c>
      <c r="F670" s="210" t="s">
        <v>138</v>
      </c>
      <c r="G670" s="208"/>
      <c r="H670" s="211">
        <v>2</v>
      </c>
      <c r="I670" s="212"/>
      <c r="J670" s="208"/>
      <c r="K670" s="208"/>
      <c r="L670" s="213"/>
      <c r="M670" s="214"/>
      <c r="N670" s="215"/>
      <c r="O670" s="215"/>
      <c r="P670" s="215"/>
      <c r="Q670" s="215"/>
      <c r="R670" s="215"/>
      <c r="S670" s="215"/>
      <c r="T670" s="216"/>
      <c r="AT670" s="217" t="s">
        <v>136</v>
      </c>
      <c r="AU670" s="217" t="s">
        <v>83</v>
      </c>
      <c r="AV670" s="13" t="s">
        <v>133</v>
      </c>
      <c r="AW670" s="13" t="s">
        <v>31</v>
      </c>
      <c r="AX670" s="13" t="s">
        <v>83</v>
      </c>
      <c r="AY670" s="217" t="s">
        <v>126</v>
      </c>
    </row>
    <row r="671" spans="1:65" s="2" customFormat="1" ht="16.5" customHeight="1">
      <c r="A671" s="33"/>
      <c r="B671" s="34"/>
      <c r="C671" s="177" t="s">
        <v>342</v>
      </c>
      <c r="D671" s="177" t="s">
        <v>127</v>
      </c>
      <c r="E671" s="178" t="s">
        <v>1111</v>
      </c>
      <c r="F671" s="179" t="s">
        <v>1112</v>
      </c>
      <c r="G671" s="180" t="s">
        <v>142</v>
      </c>
      <c r="H671" s="181">
        <v>80</v>
      </c>
      <c r="I671" s="182"/>
      <c r="J671" s="183">
        <f>ROUND(I671*H671,2)</f>
        <v>0</v>
      </c>
      <c r="K671" s="179" t="s">
        <v>131</v>
      </c>
      <c r="L671" s="184"/>
      <c r="M671" s="185" t="s">
        <v>1</v>
      </c>
      <c r="N671" s="186" t="s">
        <v>40</v>
      </c>
      <c r="O671" s="70"/>
      <c r="P671" s="187">
        <f>O671*H671</f>
        <v>0</v>
      </c>
      <c r="Q671" s="187">
        <v>1E-4</v>
      </c>
      <c r="R671" s="187">
        <f>Q671*H671</f>
        <v>8.0000000000000002E-3</v>
      </c>
      <c r="S671" s="187">
        <v>0</v>
      </c>
      <c r="T671" s="188">
        <f>S671*H671</f>
        <v>0</v>
      </c>
      <c r="U671" s="33"/>
      <c r="V671" s="33"/>
      <c r="W671" s="33"/>
      <c r="X671" s="33"/>
      <c r="Y671" s="33"/>
      <c r="Z671" s="33"/>
      <c r="AA671" s="33"/>
      <c r="AB671" s="33"/>
      <c r="AC671" s="33"/>
      <c r="AD671" s="33"/>
      <c r="AE671" s="33"/>
      <c r="AR671" s="189" t="s">
        <v>132</v>
      </c>
      <c r="AT671" s="189" t="s">
        <v>127</v>
      </c>
      <c r="AU671" s="189" t="s">
        <v>83</v>
      </c>
      <c r="AY671" s="16" t="s">
        <v>126</v>
      </c>
      <c r="BE671" s="190">
        <f>IF(N671="základní",J671,0)</f>
        <v>0</v>
      </c>
      <c r="BF671" s="190">
        <f>IF(N671="snížená",J671,0)</f>
        <v>0</v>
      </c>
      <c r="BG671" s="190">
        <f>IF(N671="zákl. přenesená",J671,0)</f>
        <v>0</v>
      </c>
      <c r="BH671" s="190">
        <f>IF(N671="sníž. přenesená",J671,0)</f>
        <v>0</v>
      </c>
      <c r="BI671" s="190">
        <f>IF(N671="nulová",J671,0)</f>
        <v>0</v>
      </c>
      <c r="BJ671" s="16" t="s">
        <v>83</v>
      </c>
      <c r="BK671" s="190">
        <f>ROUND(I671*H671,2)</f>
        <v>0</v>
      </c>
      <c r="BL671" s="16" t="s">
        <v>133</v>
      </c>
      <c r="BM671" s="189" t="s">
        <v>1113</v>
      </c>
    </row>
    <row r="672" spans="1:65" s="2" customFormat="1" ht="11.25">
      <c r="A672" s="33"/>
      <c r="B672" s="34"/>
      <c r="C672" s="35"/>
      <c r="D672" s="191" t="s">
        <v>135</v>
      </c>
      <c r="E672" s="35"/>
      <c r="F672" s="192" t="s">
        <v>1112</v>
      </c>
      <c r="G672" s="35"/>
      <c r="H672" s="35"/>
      <c r="I672" s="193"/>
      <c r="J672" s="35"/>
      <c r="K672" s="35"/>
      <c r="L672" s="38"/>
      <c r="M672" s="194"/>
      <c r="N672" s="195"/>
      <c r="O672" s="70"/>
      <c r="P672" s="70"/>
      <c r="Q672" s="70"/>
      <c r="R672" s="70"/>
      <c r="S672" s="70"/>
      <c r="T672" s="71"/>
      <c r="U672" s="33"/>
      <c r="V672" s="33"/>
      <c r="W672" s="33"/>
      <c r="X672" s="33"/>
      <c r="Y672" s="33"/>
      <c r="Z672" s="33"/>
      <c r="AA672" s="33"/>
      <c r="AB672" s="33"/>
      <c r="AC672" s="33"/>
      <c r="AD672" s="33"/>
      <c r="AE672" s="33"/>
      <c r="AT672" s="16" t="s">
        <v>135</v>
      </c>
      <c r="AU672" s="16" t="s">
        <v>83</v>
      </c>
    </row>
    <row r="673" spans="1:65" s="14" customFormat="1" ht="11.25">
      <c r="B673" s="218"/>
      <c r="C673" s="219"/>
      <c r="D673" s="191" t="s">
        <v>136</v>
      </c>
      <c r="E673" s="220" t="s">
        <v>1</v>
      </c>
      <c r="F673" s="221" t="s">
        <v>1114</v>
      </c>
      <c r="G673" s="219"/>
      <c r="H673" s="220" t="s">
        <v>1</v>
      </c>
      <c r="I673" s="222"/>
      <c r="J673" s="219"/>
      <c r="K673" s="219"/>
      <c r="L673" s="223"/>
      <c r="M673" s="224"/>
      <c r="N673" s="225"/>
      <c r="O673" s="225"/>
      <c r="P673" s="225"/>
      <c r="Q673" s="225"/>
      <c r="R673" s="225"/>
      <c r="S673" s="225"/>
      <c r="T673" s="226"/>
      <c r="AT673" s="227" t="s">
        <v>136</v>
      </c>
      <c r="AU673" s="227" t="s">
        <v>83</v>
      </c>
      <c r="AV673" s="14" t="s">
        <v>83</v>
      </c>
      <c r="AW673" s="14" t="s">
        <v>31</v>
      </c>
      <c r="AX673" s="14" t="s">
        <v>75</v>
      </c>
      <c r="AY673" s="227" t="s">
        <v>126</v>
      </c>
    </row>
    <row r="674" spans="1:65" s="12" customFormat="1" ht="11.25">
      <c r="B674" s="196"/>
      <c r="C674" s="197"/>
      <c r="D674" s="191" t="s">
        <v>136</v>
      </c>
      <c r="E674" s="198" t="s">
        <v>1</v>
      </c>
      <c r="F674" s="199" t="s">
        <v>826</v>
      </c>
      <c r="G674" s="197"/>
      <c r="H674" s="200">
        <v>18</v>
      </c>
      <c r="I674" s="201"/>
      <c r="J674" s="197"/>
      <c r="K674" s="197"/>
      <c r="L674" s="202"/>
      <c r="M674" s="203"/>
      <c r="N674" s="204"/>
      <c r="O674" s="204"/>
      <c r="P674" s="204"/>
      <c r="Q674" s="204"/>
      <c r="R674" s="204"/>
      <c r="S674" s="204"/>
      <c r="T674" s="205"/>
      <c r="AT674" s="206" t="s">
        <v>136</v>
      </c>
      <c r="AU674" s="206" t="s">
        <v>83</v>
      </c>
      <c r="AV674" s="12" t="s">
        <v>85</v>
      </c>
      <c r="AW674" s="12" t="s">
        <v>31</v>
      </c>
      <c r="AX674" s="12" t="s">
        <v>75</v>
      </c>
      <c r="AY674" s="206" t="s">
        <v>126</v>
      </c>
    </row>
    <row r="675" spans="1:65" s="14" customFormat="1" ht="11.25">
      <c r="B675" s="218"/>
      <c r="C675" s="219"/>
      <c r="D675" s="191" t="s">
        <v>136</v>
      </c>
      <c r="E675" s="220" t="s">
        <v>1</v>
      </c>
      <c r="F675" s="221" t="s">
        <v>830</v>
      </c>
      <c r="G675" s="219"/>
      <c r="H675" s="220" t="s">
        <v>1</v>
      </c>
      <c r="I675" s="222"/>
      <c r="J675" s="219"/>
      <c r="K675" s="219"/>
      <c r="L675" s="223"/>
      <c r="M675" s="224"/>
      <c r="N675" s="225"/>
      <c r="O675" s="225"/>
      <c r="P675" s="225"/>
      <c r="Q675" s="225"/>
      <c r="R675" s="225"/>
      <c r="S675" s="225"/>
      <c r="T675" s="226"/>
      <c r="AT675" s="227" t="s">
        <v>136</v>
      </c>
      <c r="AU675" s="227" t="s">
        <v>83</v>
      </c>
      <c r="AV675" s="14" t="s">
        <v>83</v>
      </c>
      <c r="AW675" s="14" t="s">
        <v>31</v>
      </c>
      <c r="AX675" s="14" t="s">
        <v>75</v>
      </c>
      <c r="AY675" s="227" t="s">
        <v>126</v>
      </c>
    </row>
    <row r="676" spans="1:65" s="12" customFormat="1" ht="11.25">
      <c r="B676" s="196"/>
      <c r="C676" s="197"/>
      <c r="D676" s="191" t="s">
        <v>136</v>
      </c>
      <c r="E676" s="198" t="s">
        <v>1</v>
      </c>
      <c r="F676" s="199" t="s">
        <v>826</v>
      </c>
      <c r="G676" s="197"/>
      <c r="H676" s="200">
        <v>18</v>
      </c>
      <c r="I676" s="201"/>
      <c r="J676" s="197"/>
      <c r="K676" s="197"/>
      <c r="L676" s="202"/>
      <c r="M676" s="203"/>
      <c r="N676" s="204"/>
      <c r="O676" s="204"/>
      <c r="P676" s="204"/>
      <c r="Q676" s="204"/>
      <c r="R676" s="204"/>
      <c r="S676" s="204"/>
      <c r="T676" s="205"/>
      <c r="AT676" s="206" t="s">
        <v>136</v>
      </c>
      <c r="AU676" s="206" t="s">
        <v>83</v>
      </c>
      <c r="AV676" s="12" t="s">
        <v>85</v>
      </c>
      <c r="AW676" s="12" t="s">
        <v>31</v>
      </c>
      <c r="AX676" s="12" t="s">
        <v>75</v>
      </c>
      <c r="AY676" s="206" t="s">
        <v>126</v>
      </c>
    </row>
    <row r="677" spans="1:65" s="14" customFormat="1" ht="11.25">
      <c r="B677" s="218"/>
      <c r="C677" s="219"/>
      <c r="D677" s="191" t="s">
        <v>136</v>
      </c>
      <c r="E677" s="220" t="s">
        <v>1</v>
      </c>
      <c r="F677" s="221" t="s">
        <v>1115</v>
      </c>
      <c r="G677" s="219"/>
      <c r="H677" s="220" t="s">
        <v>1</v>
      </c>
      <c r="I677" s="222"/>
      <c r="J677" s="219"/>
      <c r="K677" s="219"/>
      <c r="L677" s="223"/>
      <c r="M677" s="224"/>
      <c r="N677" s="225"/>
      <c r="O677" s="225"/>
      <c r="P677" s="225"/>
      <c r="Q677" s="225"/>
      <c r="R677" s="225"/>
      <c r="S677" s="225"/>
      <c r="T677" s="226"/>
      <c r="AT677" s="227" t="s">
        <v>136</v>
      </c>
      <c r="AU677" s="227" t="s">
        <v>83</v>
      </c>
      <c r="AV677" s="14" t="s">
        <v>83</v>
      </c>
      <c r="AW677" s="14" t="s">
        <v>31</v>
      </c>
      <c r="AX677" s="14" t="s">
        <v>75</v>
      </c>
      <c r="AY677" s="227" t="s">
        <v>126</v>
      </c>
    </row>
    <row r="678" spans="1:65" s="12" customFormat="1" ht="11.25">
      <c r="B678" s="196"/>
      <c r="C678" s="197"/>
      <c r="D678" s="191" t="s">
        <v>136</v>
      </c>
      <c r="E678" s="198" t="s">
        <v>1</v>
      </c>
      <c r="F678" s="199" t="s">
        <v>1116</v>
      </c>
      <c r="G678" s="197"/>
      <c r="H678" s="200">
        <v>44</v>
      </c>
      <c r="I678" s="201"/>
      <c r="J678" s="197"/>
      <c r="K678" s="197"/>
      <c r="L678" s="202"/>
      <c r="M678" s="203"/>
      <c r="N678" s="204"/>
      <c r="O678" s="204"/>
      <c r="P678" s="204"/>
      <c r="Q678" s="204"/>
      <c r="R678" s="204"/>
      <c r="S678" s="204"/>
      <c r="T678" s="205"/>
      <c r="AT678" s="206" t="s">
        <v>136</v>
      </c>
      <c r="AU678" s="206" t="s">
        <v>83</v>
      </c>
      <c r="AV678" s="12" t="s">
        <v>85</v>
      </c>
      <c r="AW678" s="12" t="s">
        <v>31</v>
      </c>
      <c r="AX678" s="12" t="s">
        <v>75</v>
      </c>
      <c r="AY678" s="206" t="s">
        <v>126</v>
      </c>
    </row>
    <row r="679" spans="1:65" s="13" customFormat="1" ht="11.25">
      <c r="B679" s="207"/>
      <c r="C679" s="208"/>
      <c r="D679" s="191" t="s">
        <v>136</v>
      </c>
      <c r="E679" s="209" t="s">
        <v>1</v>
      </c>
      <c r="F679" s="210" t="s">
        <v>138</v>
      </c>
      <c r="G679" s="208"/>
      <c r="H679" s="211">
        <v>80</v>
      </c>
      <c r="I679" s="212"/>
      <c r="J679" s="208"/>
      <c r="K679" s="208"/>
      <c r="L679" s="213"/>
      <c r="M679" s="214"/>
      <c r="N679" s="215"/>
      <c r="O679" s="215"/>
      <c r="P679" s="215"/>
      <c r="Q679" s="215"/>
      <c r="R679" s="215"/>
      <c r="S679" s="215"/>
      <c r="T679" s="216"/>
      <c r="AT679" s="217" t="s">
        <v>136</v>
      </c>
      <c r="AU679" s="217" t="s">
        <v>83</v>
      </c>
      <c r="AV679" s="13" t="s">
        <v>133</v>
      </c>
      <c r="AW679" s="13" t="s">
        <v>31</v>
      </c>
      <c r="AX679" s="13" t="s">
        <v>83</v>
      </c>
      <c r="AY679" s="217" t="s">
        <v>126</v>
      </c>
    </row>
    <row r="680" spans="1:65" s="2" customFormat="1" ht="16.5" customHeight="1">
      <c r="A680" s="33"/>
      <c r="B680" s="34"/>
      <c r="C680" s="177" t="s">
        <v>531</v>
      </c>
      <c r="D680" s="177" t="s">
        <v>127</v>
      </c>
      <c r="E680" s="178" t="s">
        <v>1117</v>
      </c>
      <c r="F680" s="179" t="s">
        <v>1118</v>
      </c>
      <c r="G680" s="180" t="s">
        <v>142</v>
      </c>
      <c r="H680" s="181">
        <v>80</v>
      </c>
      <c r="I680" s="182"/>
      <c r="J680" s="183">
        <f>ROUND(I680*H680,2)</f>
        <v>0</v>
      </c>
      <c r="K680" s="179" t="s">
        <v>131</v>
      </c>
      <c r="L680" s="184"/>
      <c r="M680" s="185" t="s">
        <v>1</v>
      </c>
      <c r="N680" s="186" t="s">
        <v>40</v>
      </c>
      <c r="O680" s="70"/>
      <c r="P680" s="187">
        <f>O680*H680</f>
        <v>0</v>
      </c>
      <c r="Q680" s="187">
        <v>1E-4</v>
      </c>
      <c r="R680" s="187">
        <f>Q680*H680</f>
        <v>8.0000000000000002E-3</v>
      </c>
      <c r="S680" s="187">
        <v>0</v>
      </c>
      <c r="T680" s="188">
        <f>S680*H680</f>
        <v>0</v>
      </c>
      <c r="U680" s="33"/>
      <c r="V680" s="33"/>
      <c r="W680" s="33"/>
      <c r="X680" s="33"/>
      <c r="Y680" s="33"/>
      <c r="Z680" s="33"/>
      <c r="AA680" s="33"/>
      <c r="AB680" s="33"/>
      <c r="AC680" s="33"/>
      <c r="AD680" s="33"/>
      <c r="AE680" s="33"/>
      <c r="AR680" s="189" t="s">
        <v>132</v>
      </c>
      <c r="AT680" s="189" t="s">
        <v>127</v>
      </c>
      <c r="AU680" s="189" t="s">
        <v>83</v>
      </c>
      <c r="AY680" s="16" t="s">
        <v>126</v>
      </c>
      <c r="BE680" s="190">
        <f>IF(N680="základní",J680,0)</f>
        <v>0</v>
      </c>
      <c r="BF680" s="190">
        <f>IF(N680="snížená",J680,0)</f>
        <v>0</v>
      </c>
      <c r="BG680" s="190">
        <f>IF(N680="zákl. přenesená",J680,0)</f>
        <v>0</v>
      </c>
      <c r="BH680" s="190">
        <f>IF(N680="sníž. přenesená",J680,0)</f>
        <v>0</v>
      </c>
      <c r="BI680" s="190">
        <f>IF(N680="nulová",J680,0)</f>
        <v>0</v>
      </c>
      <c r="BJ680" s="16" t="s">
        <v>83</v>
      </c>
      <c r="BK680" s="190">
        <f>ROUND(I680*H680,2)</f>
        <v>0</v>
      </c>
      <c r="BL680" s="16" t="s">
        <v>133</v>
      </c>
      <c r="BM680" s="189" t="s">
        <v>1119</v>
      </c>
    </row>
    <row r="681" spans="1:65" s="2" customFormat="1" ht="11.25">
      <c r="A681" s="33"/>
      <c r="B681" s="34"/>
      <c r="C681" s="35"/>
      <c r="D681" s="191" t="s">
        <v>135</v>
      </c>
      <c r="E681" s="35"/>
      <c r="F681" s="192" t="s">
        <v>1118</v>
      </c>
      <c r="G681" s="35"/>
      <c r="H681" s="35"/>
      <c r="I681" s="193"/>
      <c r="J681" s="35"/>
      <c r="K681" s="35"/>
      <c r="L681" s="38"/>
      <c r="M681" s="194"/>
      <c r="N681" s="195"/>
      <c r="O681" s="70"/>
      <c r="P681" s="70"/>
      <c r="Q681" s="70"/>
      <c r="R681" s="70"/>
      <c r="S681" s="70"/>
      <c r="T681" s="71"/>
      <c r="U681" s="33"/>
      <c r="V681" s="33"/>
      <c r="W681" s="33"/>
      <c r="X681" s="33"/>
      <c r="Y681" s="33"/>
      <c r="Z681" s="33"/>
      <c r="AA681" s="33"/>
      <c r="AB681" s="33"/>
      <c r="AC681" s="33"/>
      <c r="AD681" s="33"/>
      <c r="AE681" s="33"/>
      <c r="AT681" s="16" t="s">
        <v>135</v>
      </c>
      <c r="AU681" s="16" t="s">
        <v>83</v>
      </c>
    </row>
    <row r="682" spans="1:65" s="14" customFormat="1" ht="11.25">
      <c r="B682" s="218"/>
      <c r="C682" s="219"/>
      <c r="D682" s="191" t="s">
        <v>136</v>
      </c>
      <c r="E682" s="220" t="s">
        <v>1</v>
      </c>
      <c r="F682" s="221" t="s">
        <v>1114</v>
      </c>
      <c r="G682" s="219"/>
      <c r="H682" s="220" t="s">
        <v>1</v>
      </c>
      <c r="I682" s="222"/>
      <c r="J682" s="219"/>
      <c r="K682" s="219"/>
      <c r="L682" s="223"/>
      <c r="M682" s="224"/>
      <c r="N682" s="225"/>
      <c r="O682" s="225"/>
      <c r="P682" s="225"/>
      <c r="Q682" s="225"/>
      <c r="R682" s="225"/>
      <c r="S682" s="225"/>
      <c r="T682" s="226"/>
      <c r="AT682" s="227" t="s">
        <v>136</v>
      </c>
      <c r="AU682" s="227" t="s">
        <v>83</v>
      </c>
      <c r="AV682" s="14" t="s">
        <v>83</v>
      </c>
      <c r="AW682" s="14" t="s">
        <v>31</v>
      </c>
      <c r="AX682" s="14" t="s">
        <v>75</v>
      </c>
      <c r="AY682" s="227" t="s">
        <v>126</v>
      </c>
    </row>
    <row r="683" spans="1:65" s="12" customFormat="1" ht="11.25">
      <c r="B683" s="196"/>
      <c r="C683" s="197"/>
      <c r="D683" s="191" t="s">
        <v>136</v>
      </c>
      <c r="E683" s="198" t="s">
        <v>1</v>
      </c>
      <c r="F683" s="199" t="s">
        <v>826</v>
      </c>
      <c r="G683" s="197"/>
      <c r="H683" s="200">
        <v>18</v>
      </c>
      <c r="I683" s="201"/>
      <c r="J683" s="197"/>
      <c r="K683" s="197"/>
      <c r="L683" s="202"/>
      <c r="M683" s="203"/>
      <c r="N683" s="204"/>
      <c r="O683" s="204"/>
      <c r="P683" s="204"/>
      <c r="Q683" s="204"/>
      <c r="R683" s="204"/>
      <c r="S683" s="204"/>
      <c r="T683" s="205"/>
      <c r="AT683" s="206" t="s">
        <v>136</v>
      </c>
      <c r="AU683" s="206" t="s">
        <v>83</v>
      </c>
      <c r="AV683" s="12" t="s">
        <v>85</v>
      </c>
      <c r="AW683" s="12" t="s">
        <v>31</v>
      </c>
      <c r="AX683" s="12" t="s">
        <v>75</v>
      </c>
      <c r="AY683" s="206" t="s">
        <v>126</v>
      </c>
    </row>
    <row r="684" spans="1:65" s="14" customFormat="1" ht="11.25">
      <c r="B684" s="218"/>
      <c r="C684" s="219"/>
      <c r="D684" s="191" t="s">
        <v>136</v>
      </c>
      <c r="E684" s="220" t="s">
        <v>1</v>
      </c>
      <c r="F684" s="221" t="s">
        <v>830</v>
      </c>
      <c r="G684" s="219"/>
      <c r="H684" s="220" t="s">
        <v>1</v>
      </c>
      <c r="I684" s="222"/>
      <c r="J684" s="219"/>
      <c r="K684" s="219"/>
      <c r="L684" s="223"/>
      <c r="M684" s="224"/>
      <c r="N684" s="225"/>
      <c r="O684" s="225"/>
      <c r="P684" s="225"/>
      <c r="Q684" s="225"/>
      <c r="R684" s="225"/>
      <c r="S684" s="225"/>
      <c r="T684" s="226"/>
      <c r="AT684" s="227" t="s">
        <v>136</v>
      </c>
      <c r="AU684" s="227" t="s">
        <v>83</v>
      </c>
      <c r="AV684" s="14" t="s">
        <v>83</v>
      </c>
      <c r="AW684" s="14" t="s">
        <v>31</v>
      </c>
      <c r="AX684" s="14" t="s">
        <v>75</v>
      </c>
      <c r="AY684" s="227" t="s">
        <v>126</v>
      </c>
    </row>
    <row r="685" spans="1:65" s="12" customFormat="1" ht="11.25">
      <c r="B685" s="196"/>
      <c r="C685" s="197"/>
      <c r="D685" s="191" t="s">
        <v>136</v>
      </c>
      <c r="E685" s="198" t="s">
        <v>1</v>
      </c>
      <c r="F685" s="199" t="s">
        <v>826</v>
      </c>
      <c r="G685" s="197"/>
      <c r="H685" s="200">
        <v>18</v>
      </c>
      <c r="I685" s="201"/>
      <c r="J685" s="197"/>
      <c r="K685" s="197"/>
      <c r="L685" s="202"/>
      <c r="M685" s="203"/>
      <c r="N685" s="204"/>
      <c r="O685" s="204"/>
      <c r="P685" s="204"/>
      <c r="Q685" s="204"/>
      <c r="R685" s="204"/>
      <c r="S685" s="204"/>
      <c r="T685" s="205"/>
      <c r="AT685" s="206" t="s">
        <v>136</v>
      </c>
      <c r="AU685" s="206" t="s">
        <v>83</v>
      </c>
      <c r="AV685" s="12" t="s">
        <v>85</v>
      </c>
      <c r="AW685" s="12" t="s">
        <v>31</v>
      </c>
      <c r="AX685" s="12" t="s">
        <v>75</v>
      </c>
      <c r="AY685" s="206" t="s">
        <v>126</v>
      </c>
    </row>
    <row r="686" spans="1:65" s="14" customFormat="1" ht="11.25">
      <c r="B686" s="218"/>
      <c r="C686" s="219"/>
      <c r="D686" s="191" t="s">
        <v>136</v>
      </c>
      <c r="E686" s="220" t="s">
        <v>1</v>
      </c>
      <c r="F686" s="221" t="s">
        <v>1115</v>
      </c>
      <c r="G686" s="219"/>
      <c r="H686" s="220" t="s">
        <v>1</v>
      </c>
      <c r="I686" s="222"/>
      <c r="J686" s="219"/>
      <c r="K686" s="219"/>
      <c r="L686" s="223"/>
      <c r="M686" s="224"/>
      <c r="N686" s="225"/>
      <c r="O686" s="225"/>
      <c r="P686" s="225"/>
      <c r="Q686" s="225"/>
      <c r="R686" s="225"/>
      <c r="S686" s="225"/>
      <c r="T686" s="226"/>
      <c r="AT686" s="227" t="s">
        <v>136</v>
      </c>
      <c r="AU686" s="227" t="s">
        <v>83</v>
      </c>
      <c r="AV686" s="14" t="s">
        <v>83</v>
      </c>
      <c r="AW686" s="14" t="s">
        <v>31</v>
      </c>
      <c r="AX686" s="14" t="s">
        <v>75</v>
      </c>
      <c r="AY686" s="227" t="s">
        <v>126</v>
      </c>
    </row>
    <row r="687" spans="1:65" s="12" customFormat="1" ht="11.25">
      <c r="B687" s="196"/>
      <c r="C687" s="197"/>
      <c r="D687" s="191" t="s">
        <v>136</v>
      </c>
      <c r="E687" s="198" t="s">
        <v>1</v>
      </c>
      <c r="F687" s="199" t="s">
        <v>1116</v>
      </c>
      <c r="G687" s="197"/>
      <c r="H687" s="200">
        <v>44</v>
      </c>
      <c r="I687" s="201"/>
      <c r="J687" s="197"/>
      <c r="K687" s="197"/>
      <c r="L687" s="202"/>
      <c r="M687" s="203"/>
      <c r="N687" s="204"/>
      <c r="O687" s="204"/>
      <c r="P687" s="204"/>
      <c r="Q687" s="204"/>
      <c r="R687" s="204"/>
      <c r="S687" s="204"/>
      <c r="T687" s="205"/>
      <c r="AT687" s="206" t="s">
        <v>136</v>
      </c>
      <c r="AU687" s="206" t="s">
        <v>83</v>
      </c>
      <c r="AV687" s="12" t="s">
        <v>85</v>
      </c>
      <c r="AW687" s="12" t="s">
        <v>31</v>
      </c>
      <c r="AX687" s="12" t="s">
        <v>75</v>
      </c>
      <c r="AY687" s="206" t="s">
        <v>126</v>
      </c>
    </row>
    <row r="688" spans="1:65" s="13" customFormat="1" ht="11.25">
      <c r="B688" s="207"/>
      <c r="C688" s="208"/>
      <c r="D688" s="191" t="s">
        <v>136</v>
      </c>
      <c r="E688" s="209" t="s">
        <v>1</v>
      </c>
      <c r="F688" s="210" t="s">
        <v>138</v>
      </c>
      <c r="G688" s="208"/>
      <c r="H688" s="211">
        <v>80</v>
      </c>
      <c r="I688" s="212"/>
      <c r="J688" s="208"/>
      <c r="K688" s="208"/>
      <c r="L688" s="213"/>
      <c r="M688" s="214"/>
      <c r="N688" s="215"/>
      <c r="O688" s="215"/>
      <c r="P688" s="215"/>
      <c r="Q688" s="215"/>
      <c r="R688" s="215"/>
      <c r="S688" s="215"/>
      <c r="T688" s="216"/>
      <c r="AT688" s="217" t="s">
        <v>136</v>
      </c>
      <c r="AU688" s="217" t="s">
        <v>83</v>
      </c>
      <c r="AV688" s="13" t="s">
        <v>133</v>
      </c>
      <c r="AW688" s="13" t="s">
        <v>31</v>
      </c>
      <c r="AX688" s="13" t="s">
        <v>83</v>
      </c>
      <c r="AY688" s="217" t="s">
        <v>126</v>
      </c>
    </row>
    <row r="689" spans="1:65" s="2" customFormat="1" ht="16.5" customHeight="1">
      <c r="A689" s="33"/>
      <c r="B689" s="34"/>
      <c r="C689" s="177" t="s">
        <v>540</v>
      </c>
      <c r="D689" s="177" t="s">
        <v>127</v>
      </c>
      <c r="E689" s="178" t="s">
        <v>1120</v>
      </c>
      <c r="F689" s="179" t="s">
        <v>1121</v>
      </c>
      <c r="G689" s="180" t="s">
        <v>142</v>
      </c>
      <c r="H689" s="181">
        <v>160</v>
      </c>
      <c r="I689" s="182"/>
      <c r="J689" s="183">
        <f>ROUND(I689*H689,2)</f>
        <v>0</v>
      </c>
      <c r="K689" s="179" t="s">
        <v>131</v>
      </c>
      <c r="L689" s="184"/>
      <c r="M689" s="185" t="s">
        <v>1</v>
      </c>
      <c r="N689" s="186" t="s">
        <v>40</v>
      </c>
      <c r="O689" s="70"/>
      <c r="P689" s="187">
        <f>O689*H689</f>
        <v>0</v>
      </c>
      <c r="Q689" s="187">
        <v>1.2E-4</v>
      </c>
      <c r="R689" s="187">
        <f>Q689*H689</f>
        <v>1.9200000000000002E-2</v>
      </c>
      <c r="S689" s="187">
        <v>0</v>
      </c>
      <c r="T689" s="188">
        <f>S689*H689</f>
        <v>0</v>
      </c>
      <c r="U689" s="33"/>
      <c r="V689" s="33"/>
      <c r="W689" s="33"/>
      <c r="X689" s="33"/>
      <c r="Y689" s="33"/>
      <c r="Z689" s="33"/>
      <c r="AA689" s="33"/>
      <c r="AB689" s="33"/>
      <c r="AC689" s="33"/>
      <c r="AD689" s="33"/>
      <c r="AE689" s="33"/>
      <c r="AR689" s="189" t="s">
        <v>132</v>
      </c>
      <c r="AT689" s="189" t="s">
        <v>127</v>
      </c>
      <c r="AU689" s="189" t="s">
        <v>83</v>
      </c>
      <c r="AY689" s="16" t="s">
        <v>126</v>
      </c>
      <c r="BE689" s="190">
        <f>IF(N689="základní",J689,0)</f>
        <v>0</v>
      </c>
      <c r="BF689" s="190">
        <f>IF(N689="snížená",J689,0)</f>
        <v>0</v>
      </c>
      <c r="BG689" s="190">
        <f>IF(N689="zákl. přenesená",J689,0)</f>
        <v>0</v>
      </c>
      <c r="BH689" s="190">
        <f>IF(N689="sníž. přenesená",J689,0)</f>
        <v>0</v>
      </c>
      <c r="BI689" s="190">
        <f>IF(N689="nulová",J689,0)</f>
        <v>0</v>
      </c>
      <c r="BJ689" s="16" t="s">
        <v>83</v>
      </c>
      <c r="BK689" s="190">
        <f>ROUND(I689*H689,2)</f>
        <v>0</v>
      </c>
      <c r="BL689" s="16" t="s">
        <v>133</v>
      </c>
      <c r="BM689" s="189" t="s">
        <v>1122</v>
      </c>
    </row>
    <row r="690" spans="1:65" s="2" customFormat="1" ht="11.25">
      <c r="A690" s="33"/>
      <c r="B690" s="34"/>
      <c r="C690" s="35"/>
      <c r="D690" s="191" t="s">
        <v>135</v>
      </c>
      <c r="E690" s="35"/>
      <c r="F690" s="192" t="s">
        <v>1121</v>
      </c>
      <c r="G690" s="35"/>
      <c r="H690" s="35"/>
      <c r="I690" s="193"/>
      <c r="J690" s="35"/>
      <c r="K690" s="35"/>
      <c r="L690" s="38"/>
      <c r="M690" s="194"/>
      <c r="N690" s="195"/>
      <c r="O690" s="70"/>
      <c r="P690" s="70"/>
      <c r="Q690" s="70"/>
      <c r="R690" s="70"/>
      <c r="S690" s="70"/>
      <c r="T690" s="71"/>
      <c r="U690" s="33"/>
      <c r="V690" s="33"/>
      <c r="W690" s="33"/>
      <c r="X690" s="33"/>
      <c r="Y690" s="33"/>
      <c r="Z690" s="33"/>
      <c r="AA690" s="33"/>
      <c r="AB690" s="33"/>
      <c r="AC690" s="33"/>
      <c r="AD690" s="33"/>
      <c r="AE690" s="33"/>
      <c r="AT690" s="16" t="s">
        <v>135</v>
      </c>
      <c r="AU690" s="16" t="s">
        <v>83</v>
      </c>
    </row>
    <row r="691" spans="1:65" s="12" customFormat="1" ht="11.25">
      <c r="B691" s="196"/>
      <c r="C691" s="197"/>
      <c r="D691" s="191" t="s">
        <v>136</v>
      </c>
      <c r="E691" s="198" t="s">
        <v>1</v>
      </c>
      <c r="F691" s="199" t="s">
        <v>1123</v>
      </c>
      <c r="G691" s="197"/>
      <c r="H691" s="200">
        <v>160</v>
      </c>
      <c r="I691" s="201"/>
      <c r="J691" s="197"/>
      <c r="K691" s="197"/>
      <c r="L691" s="202"/>
      <c r="M691" s="203"/>
      <c r="N691" s="204"/>
      <c r="O691" s="204"/>
      <c r="P691" s="204"/>
      <c r="Q691" s="204"/>
      <c r="R691" s="204"/>
      <c r="S691" s="204"/>
      <c r="T691" s="205"/>
      <c r="AT691" s="206" t="s">
        <v>136</v>
      </c>
      <c r="AU691" s="206" t="s">
        <v>83</v>
      </c>
      <c r="AV691" s="12" t="s">
        <v>85</v>
      </c>
      <c r="AW691" s="12" t="s">
        <v>31</v>
      </c>
      <c r="AX691" s="12" t="s">
        <v>75</v>
      </c>
      <c r="AY691" s="206" t="s">
        <v>126</v>
      </c>
    </row>
    <row r="692" spans="1:65" s="13" customFormat="1" ht="11.25">
      <c r="B692" s="207"/>
      <c r="C692" s="208"/>
      <c r="D692" s="191" t="s">
        <v>136</v>
      </c>
      <c r="E692" s="209" t="s">
        <v>1</v>
      </c>
      <c r="F692" s="210" t="s">
        <v>138</v>
      </c>
      <c r="G692" s="208"/>
      <c r="H692" s="211">
        <v>160</v>
      </c>
      <c r="I692" s="212"/>
      <c r="J692" s="208"/>
      <c r="K692" s="208"/>
      <c r="L692" s="213"/>
      <c r="M692" s="214"/>
      <c r="N692" s="215"/>
      <c r="O692" s="215"/>
      <c r="P692" s="215"/>
      <c r="Q692" s="215"/>
      <c r="R692" s="215"/>
      <c r="S692" s="215"/>
      <c r="T692" s="216"/>
      <c r="AT692" s="217" t="s">
        <v>136</v>
      </c>
      <c r="AU692" s="217" t="s">
        <v>83</v>
      </c>
      <c r="AV692" s="13" t="s">
        <v>133</v>
      </c>
      <c r="AW692" s="13" t="s">
        <v>31</v>
      </c>
      <c r="AX692" s="13" t="s">
        <v>83</v>
      </c>
      <c r="AY692" s="217" t="s">
        <v>126</v>
      </c>
    </row>
    <row r="693" spans="1:65" s="2" customFormat="1" ht="16.5" customHeight="1">
      <c r="A693" s="33"/>
      <c r="B693" s="34"/>
      <c r="C693" s="177" t="s">
        <v>437</v>
      </c>
      <c r="D693" s="177" t="s">
        <v>127</v>
      </c>
      <c r="E693" s="178" t="s">
        <v>339</v>
      </c>
      <c r="F693" s="179" t="s">
        <v>340</v>
      </c>
      <c r="G693" s="180" t="s">
        <v>142</v>
      </c>
      <c r="H693" s="181">
        <v>444</v>
      </c>
      <c r="I693" s="182"/>
      <c r="J693" s="183">
        <f>ROUND(I693*H693,2)</f>
        <v>0</v>
      </c>
      <c r="K693" s="179" t="s">
        <v>131</v>
      </c>
      <c r="L693" s="184"/>
      <c r="M693" s="185" t="s">
        <v>1</v>
      </c>
      <c r="N693" s="186" t="s">
        <v>40</v>
      </c>
      <c r="O693" s="70"/>
      <c r="P693" s="187">
        <f>O693*H693</f>
        <v>0</v>
      </c>
      <c r="Q693" s="187">
        <v>9.9000000000000005E-2</v>
      </c>
      <c r="R693" s="187">
        <f>Q693*H693</f>
        <v>43.956000000000003</v>
      </c>
      <c r="S693" s="187">
        <v>0</v>
      </c>
      <c r="T693" s="188">
        <f>S693*H693</f>
        <v>0</v>
      </c>
      <c r="U693" s="33"/>
      <c r="V693" s="33"/>
      <c r="W693" s="33"/>
      <c r="X693" s="33"/>
      <c r="Y693" s="33"/>
      <c r="Z693" s="33"/>
      <c r="AA693" s="33"/>
      <c r="AB693" s="33"/>
      <c r="AC693" s="33"/>
      <c r="AD693" s="33"/>
      <c r="AE693" s="33"/>
      <c r="AR693" s="189" t="s">
        <v>132</v>
      </c>
      <c r="AT693" s="189" t="s">
        <v>127</v>
      </c>
      <c r="AU693" s="189" t="s">
        <v>83</v>
      </c>
      <c r="AY693" s="16" t="s">
        <v>126</v>
      </c>
      <c r="BE693" s="190">
        <f>IF(N693="základní",J693,0)</f>
        <v>0</v>
      </c>
      <c r="BF693" s="190">
        <f>IF(N693="snížená",J693,0)</f>
        <v>0</v>
      </c>
      <c r="BG693" s="190">
        <f>IF(N693="zákl. přenesená",J693,0)</f>
        <v>0</v>
      </c>
      <c r="BH693" s="190">
        <f>IF(N693="sníž. přenesená",J693,0)</f>
        <v>0</v>
      </c>
      <c r="BI693" s="190">
        <f>IF(N693="nulová",J693,0)</f>
        <v>0</v>
      </c>
      <c r="BJ693" s="16" t="s">
        <v>83</v>
      </c>
      <c r="BK693" s="190">
        <f>ROUND(I693*H693,2)</f>
        <v>0</v>
      </c>
      <c r="BL693" s="16" t="s">
        <v>133</v>
      </c>
      <c r="BM693" s="189" t="s">
        <v>1124</v>
      </c>
    </row>
    <row r="694" spans="1:65" s="2" customFormat="1" ht="11.25">
      <c r="A694" s="33"/>
      <c r="B694" s="34"/>
      <c r="C694" s="35"/>
      <c r="D694" s="191" t="s">
        <v>135</v>
      </c>
      <c r="E694" s="35"/>
      <c r="F694" s="192" t="s">
        <v>340</v>
      </c>
      <c r="G694" s="35"/>
      <c r="H694" s="35"/>
      <c r="I694" s="193"/>
      <c r="J694" s="35"/>
      <c r="K694" s="35"/>
      <c r="L694" s="38"/>
      <c r="M694" s="194"/>
      <c r="N694" s="195"/>
      <c r="O694" s="70"/>
      <c r="P694" s="70"/>
      <c r="Q694" s="70"/>
      <c r="R694" s="70"/>
      <c r="S694" s="70"/>
      <c r="T694" s="71"/>
      <c r="U694" s="33"/>
      <c r="V694" s="33"/>
      <c r="W694" s="33"/>
      <c r="X694" s="33"/>
      <c r="Y694" s="33"/>
      <c r="Z694" s="33"/>
      <c r="AA694" s="33"/>
      <c r="AB694" s="33"/>
      <c r="AC694" s="33"/>
      <c r="AD694" s="33"/>
      <c r="AE694" s="33"/>
      <c r="AT694" s="16" t="s">
        <v>135</v>
      </c>
      <c r="AU694" s="16" t="s">
        <v>83</v>
      </c>
    </row>
    <row r="695" spans="1:65" s="14" customFormat="1" ht="11.25">
      <c r="B695" s="218"/>
      <c r="C695" s="219"/>
      <c r="D695" s="191" t="s">
        <v>136</v>
      </c>
      <c r="E695" s="220" t="s">
        <v>1</v>
      </c>
      <c r="F695" s="221" t="s">
        <v>1125</v>
      </c>
      <c r="G695" s="219"/>
      <c r="H695" s="220" t="s">
        <v>1</v>
      </c>
      <c r="I695" s="222"/>
      <c r="J695" s="219"/>
      <c r="K695" s="219"/>
      <c r="L695" s="223"/>
      <c r="M695" s="224"/>
      <c r="N695" s="225"/>
      <c r="O695" s="225"/>
      <c r="P695" s="225"/>
      <c r="Q695" s="225"/>
      <c r="R695" s="225"/>
      <c r="S695" s="225"/>
      <c r="T695" s="226"/>
      <c r="AT695" s="227" t="s">
        <v>136</v>
      </c>
      <c r="AU695" s="227" t="s">
        <v>83</v>
      </c>
      <c r="AV695" s="14" t="s">
        <v>83</v>
      </c>
      <c r="AW695" s="14" t="s">
        <v>31</v>
      </c>
      <c r="AX695" s="14" t="s">
        <v>75</v>
      </c>
      <c r="AY695" s="227" t="s">
        <v>126</v>
      </c>
    </row>
    <row r="696" spans="1:65" s="12" customFormat="1" ht="11.25">
      <c r="B696" s="196"/>
      <c r="C696" s="197"/>
      <c r="D696" s="191" t="s">
        <v>136</v>
      </c>
      <c r="E696" s="198" t="s">
        <v>1</v>
      </c>
      <c r="F696" s="199" t="s">
        <v>1126</v>
      </c>
      <c r="G696" s="197"/>
      <c r="H696" s="200">
        <v>252</v>
      </c>
      <c r="I696" s="201"/>
      <c r="J696" s="197"/>
      <c r="K696" s="197"/>
      <c r="L696" s="202"/>
      <c r="M696" s="203"/>
      <c r="N696" s="204"/>
      <c r="O696" s="204"/>
      <c r="P696" s="204"/>
      <c r="Q696" s="204"/>
      <c r="R696" s="204"/>
      <c r="S696" s="204"/>
      <c r="T696" s="205"/>
      <c r="AT696" s="206" t="s">
        <v>136</v>
      </c>
      <c r="AU696" s="206" t="s">
        <v>83</v>
      </c>
      <c r="AV696" s="12" t="s">
        <v>85</v>
      </c>
      <c r="AW696" s="12" t="s">
        <v>31</v>
      </c>
      <c r="AX696" s="12" t="s">
        <v>75</v>
      </c>
      <c r="AY696" s="206" t="s">
        <v>126</v>
      </c>
    </row>
    <row r="697" spans="1:65" s="14" customFormat="1" ht="11.25">
      <c r="B697" s="218"/>
      <c r="C697" s="219"/>
      <c r="D697" s="191" t="s">
        <v>136</v>
      </c>
      <c r="E697" s="220" t="s">
        <v>1</v>
      </c>
      <c r="F697" s="221" t="s">
        <v>1127</v>
      </c>
      <c r="G697" s="219"/>
      <c r="H697" s="220" t="s">
        <v>1</v>
      </c>
      <c r="I697" s="222"/>
      <c r="J697" s="219"/>
      <c r="K697" s="219"/>
      <c r="L697" s="223"/>
      <c r="M697" s="224"/>
      <c r="N697" s="225"/>
      <c r="O697" s="225"/>
      <c r="P697" s="225"/>
      <c r="Q697" s="225"/>
      <c r="R697" s="225"/>
      <c r="S697" s="225"/>
      <c r="T697" s="226"/>
      <c r="AT697" s="227" t="s">
        <v>136</v>
      </c>
      <c r="AU697" s="227" t="s">
        <v>83</v>
      </c>
      <c r="AV697" s="14" t="s">
        <v>83</v>
      </c>
      <c r="AW697" s="14" t="s">
        <v>31</v>
      </c>
      <c r="AX697" s="14" t="s">
        <v>75</v>
      </c>
      <c r="AY697" s="227" t="s">
        <v>126</v>
      </c>
    </row>
    <row r="698" spans="1:65" s="12" customFormat="1" ht="11.25">
      <c r="B698" s="196"/>
      <c r="C698" s="197"/>
      <c r="D698" s="191" t="s">
        <v>136</v>
      </c>
      <c r="E698" s="198" t="s">
        <v>1</v>
      </c>
      <c r="F698" s="199" t="s">
        <v>1128</v>
      </c>
      <c r="G698" s="197"/>
      <c r="H698" s="200">
        <v>192</v>
      </c>
      <c r="I698" s="201"/>
      <c r="J698" s="197"/>
      <c r="K698" s="197"/>
      <c r="L698" s="202"/>
      <c r="M698" s="203"/>
      <c r="N698" s="204"/>
      <c r="O698" s="204"/>
      <c r="P698" s="204"/>
      <c r="Q698" s="204"/>
      <c r="R698" s="204"/>
      <c r="S698" s="204"/>
      <c r="T698" s="205"/>
      <c r="AT698" s="206" t="s">
        <v>136</v>
      </c>
      <c r="AU698" s="206" t="s">
        <v>83</v>
      </c>
      <c r="AV698" s="12" t="s">
        <v>85</v>
      </c>
      <c r="AW698" s="12" t="s">
        <v>31</v>
      </c>
      <c r="AX698" s="12" t="s">
        <v>75</v>
      </c>
      <c r="AY698" s="206" t="s">
        <v>126</v>
      </c>
    </row>
    <row r="699" spans="1:65" s="13" customFormat="1" ht="11.25">
      <c r="B699" s="207"/>
      <c r="C699" s="208"/>
      <c r="D699" s="191" t="s">
        <v>136</v>
      </c>
      <c r="E699" s="209" t="s">
        <v>1</v>
      </c>
      <c r="F699" s="210" t="s">
        <v>138</v>
      </c>
      <c r="G699" s="208"/>
      <c r="H699" s="211">
        <v>444</v>
      </c>
      <c r="I699" s="212"/>
      <c r="J699" s="208"/>
      <c r="K699" s="208"/>
      <c r="L699" s="213"/>
      <c r="M699" s="214"/>
      <c r="N699" s="215"/>
      <c r="O699" s="215"/>
      <c r="P699" s="215"/>
      <c r="Q699" s="215"/>
      <c r="R699" s="215"/>
      <c r="S699" s="215"/>
      <c r="T699" s="216"/>
      <c r="AT699" s="217" t="s">
        <v>136</v>
      </c>
      <c r="AU699" s="217" t="s">
        <v>83</v>
      </c>
      <c r="AV699" s="13" t="s">
        <v>133</v>
      </c>
      <c r="AW699" s="13" t="s">
        <v>31</v>
      </c>
      <c r="AX699" s="13" t="s">
        <v>83</v>
      </c>
      <c r="AY699" s="217" t="s">
        <v>126</v>
      </c>
    </row>
    <row r="700" spans="1:65" s="2" customFormat="1" ht="16.5" customHeight="1">
      <c r="A700" s="33"/>
      <c r="B700" s="34"/>
      <c r="C700" s="177" t="s">
        <v>549</v>
      </c>
      <c r="D700" s="177" t="s">
        <v>127</v>
      </c>
      <c r="E700" s="178" t="s">
        <v>334</v>
      </c>
      <c r="F700" s="179" t="s">
        <v>335</v>
      </c>
      <c r="G700" s="180" t="s">
        <v>142</v>
      </c>
      <c r="H700" s="181">
        <v>440</v>
      </c>
      <c r="I700" s="182"/>
      <c r="J700" s="183">
        <f>ROUND(I700*H700,2)</f>
        <v>0</v>
      </c>
      <c r="K700" s="179" t="s">
        <v>131</v>
      </c>
      <c r="L700" s="184"/>
      <c r="M700" s="185" t="s">
        <v>1</v>
      </c>
      <c r="N700" s="186" t="s">
        <v>40</v>
      </c>
      <c r="O700" s="70"/>
      <c r="P700" s="187">
        <f>O700*H700</f>
        <v>0</v>
      </c>
      <c r="Q700" s="187">
        <v>0.14899999999999999</v>
      </c>
      <c r="R700" s="187">
        <f>Q700*H700</f>
        <v>65.56</v>
      </c>
      <c r="S700" s="187">
        <v>0</v>
      </c>
      <c r="T700" s="188">
        <f>S700*H700</f>
        <v>0</v>
      </c>
      <c r="U700" s="33"/>
      <c r="V700" s="33"/>
      <c r="W700" s="33"/>
      <c r="X700" s="33"/>
      <c r="Y700" s="33"/>
      <c r="Z700" s="33"/>
      <c r="AA700" s="33"/>
      <c r="AB700" s="33"/>
      <c r="AC700" s="33"/>
      <c r="AD700" s="33"/>
      <c r="AE700" s="33"/>
      <c r="AR700" s="189" t="s">
        <v>132</v>
      </c>
      <c r="AT700" s="189" t="s">
        <v>127</v>
      </c>
      <c r="AU700" s="189" t="s">
        <v>83</v>
      </c>
      <c r="AY700" s="16" t="s">
        <v>126</v>
      </c>
      <c r="BE700" s="190">
        <f>IF(N700="základní",J700,0)</f>
        <v>0</v>
      </c>
      <c r="BF700" s="190">
        <f>IF(N700="snížená",J700,0)</f>
        <v>0</v>
      </c>
      <c r="BG700" s="190">
        <f>IF(N700="zákl. přenesená",J700,0)</f>
        <v>0</v>
      </c>
      <c r="BH700" s="190">
        <f>IF(N700="sníž. přenesená",J700,0)</f>
        <v>0</v>
      </c>
      <c r="BI700" s="190">
        <f>IF(N700="nulová",J700,0)</f>
        <v>0</v>
      </c>
      <c r="BJ700" s="16" t="s">
        <v>83</v>
      </c>
      <c r="BK700" s="190">
        <f>ROUND(I700*H700,2)</f>
        <v>0</v>
      </c>
      <c r="BL700" s="16" t="s">
        <v>133</v>
      </c>
      <c r="BM700" s="189" t="s">
        <v>1129</v>
      </c>
    </row>
    <row r="701" spans="1:65" s="2" customFormat="1" ht="11.25">
      <c r="A701" s="33"/>
      <c r="B701" s="34"/>
      <c r="C701" s="35"/>
      <c r="D701" s="191" t="s">
        <v>135</v>
      </c>
      <c r="E701" s="35"/>
      <c r="F701" s="192" t="s">
        <v>335</v>
      </c>
      <c r="G701" s="35"/>
      <c r="H701" s="35"/>
      <c r="I701" s="193"/>
      <c r="J701" s="35"/>
      <c r="K701" s="35"/>
      <c r="L701" s="38"/>
      <c r="M701" s="194"/>
      <c r="N701" s="195"/>
      <c r="O701" s="70"/>
      <c r="P701" s="70"/>
      <c r="Q701" s="70"/>
      <c r="R701" s="70"/>
      <c r="S701" s="70"/>
      <c r="T701" s="71"/>
      <c r="U701" s="33"/>
      <c r="V701" s="33"/>
      <c r="W701" s="33"/>
      <c r="X701" s="33"/>
      <c r="Y701" s="33"/>
      <c r="Z701" s="33"/>
      <c r="AA701" s="33"/>
      <c r="AB701" s="33"/>
      <c r="AC701" s="33"/>
      <c r="AD701" s="33"/>
      <c r="AE701" s="33"/>
      <c r="AT701" s="16" t="s">
        <v>135</v>
      </c>
      <c r="AU701" s="16" t="s">
        <v>83</v>
      </c>
    </row>
    <row r="702" spans="1:65" s="14" customFormat="1" ht="11.25">
      <c r="B702" s="218"/>
      <c r="C702" s="219"/>
      <c r="D702" s="191" t="s">
        <v>136</v>
      </c>
      <c r="E702" s="220" t="s">
        <v>1</v>
      </c>
      <c r="F702" s="221" t="s">
        <v>1125</v>
      </c>
      <c r="G702" s="219"/>
      <c r="H702" s="220" t="s">
        <v>1</v>
      </c>
      <c r="I702" s="222"/>
      <c r="J702" s="219"/>
      <c r="K702" s="219"/>
      <c r="L702" s="223"/>
      <c r="M702" s="224"/>
      <c r="N702" s="225"/>
      <c r="O702" s="225"/>
      <c r="P702" s="225"/>
      <c r="Q702" s="225"/>
      <c r="R702" s="225"/>
      <c r="S702" s="225"/>
      <c r="T702" s="226"/>
      <c r="AT702" s="227" t="s">
        <v>136</v>
      </c>
      <c r="AU702" s="227" t="s">
        <v>83</v>
      </c>
      <c r="AV702" s="14" t="s">
        <v>83</v>
      </c>
      <c r="AW702" s="14" t="s">
        <v>31</v>
      </c>
      <c r="AX702" s="14" t="s">
        <v>75</v>
      </c>
      <c r="AY702" s="227" t="s">
        <v>126</v>
      </c>
    </row>
    <row r="703" spans="1:65" s="12" customFormat="1" ht="11.25">
      <c r="B703" s="196"/>
      <c r="C703" s="197"/>
      <c r="D703" s="191" t="s">
        <v>136</v>
      </c>
      <c r="E703" s="198" t="s">
        <v>1</v>
      </c>
      <c r="F703" s="199" t="s">
        <v>1130</v>
      </c>
      <c r="G703" s="197"/>
      <c r="H703" s="200">
        <v>250</v>
      </c>
      <c r="I703" s="201"/>
      <c r="J703" s="197"/>
      <c r="K703" s="197"/>
      <c r="L703" s="202"/>
      <c r="M703" s="203"/>
      <c r="N703" s="204"/>
      <c r="O703" s="204"/>
      <c r="P703" s="204"/>
      <c r="Q703" s="204"/>
      <c r="R703" s="204"/>
      <c r="S703" s="204"/>
      <c r="T703" s="205"/>
      <c r="AT703" s="206" t="s">
        <v>136</v>
      </c>
      <c r="AU703" s="206" t="s">
        <v>83</v>
      </c>
      <c r="AV703" s="12" t="s">
        <v>85</v>
      </c>
      <c r="AW703" s="12" t="s">
        <v>31</v>
      </c>
      <c r="AX703" s="12" t="s">
        <v>75</v>
      </c>
      <c r="AY703" s="206" t="s">
        <v>126</v>
      </c>
    </row>
    <row r="704" spans="1:65" s="14" customFormat="1" ht="11.25">
      <c r="B704" s="218"/>
      <c r="C704" s="219"/>
      <c r="D704" s="191" t="s">
        <v>136</v>
      </c>
      <c r="E704" s="220" t="s">
        <v>1</v>
      </c>
      <c r="F704" s="221" t="s">
        <v>1131</v>
      </c>
      <c r="G704" s="219"/>
      <c r="H704" s="220" t="s">
        <v>1</v>
      </c>
      <c r="I704" s="222"/>
      <c r="J704" s="219"/>
      <c r="K704" s="219"/>
      <c r="L704" s="223"/>
      <c r="M704" s="224"/>
      <c r="N704" s="225"/>
      <c r="O704" s="225"/>
      <c r="P704" s="225"/>
      <c r="Q704" s="225"/>
      <c r="R704" s="225"/>
      <c r="S704" s="225"/>
      <c r="T704" s="226"/>
      <c r="AT704" s="227" t="s">
        <v>136</v>
      </c>
      <c r="AU704" s="227" t="s">
        <v>83</v>
      </c>
      <c r="AV704" s="14" t="s">
        <v>83</v>
      </c>
      <c r="AW704" s="14" t="s">
        <v>31</v>
      </c>
      <c r="AX704" s="14" t="s">
        <v>75</v>
      </c>
      <c r="AY704" s="227" t="s">
        <v>126</v>
      </c>
    </row>
    <row r="705" spans="1:65" s="12" customFormat="1" ht="11.25">
      <c r="B705" s="196"/>
      <c r="C705" s="197"/>
      <c r="D705" s="191" t="s">
        <v>136</v>
      </c>
      <c r="E705" s="198" t="s">
        <v>1</v>
      </c>
      <c r="F705" s="199" t="s">
        <v>1132</v>
      </c>
      <c r="G705" s="197"/>
      <c r="H705" s="200">
        <v>190</v>
      </c>
      <c r="I705" s="201"/>
      <c r="J705" s="197"/>
      <c r="K705" s="197"/>
      <c r="L705" s="202"/>
      <c r="M705" s="203"/>
      <c r="N705" s="204"/>
      <c r="O705" s="204"/>
      <c r="P705" s="204"/>
      <c r="Q705" s="204"/>
      <c r="R705" s="204"/>
      <c r="S705" s="204"/>
      <c r="T705" s="205"/>
      <c r="AT705" s="206" t="s">
        <v>136</v>
      </c>
      <c r="AU705" s="206" t="s">
        <v>83</v>
      </c>
      <c r="AV705" s="12" t="s">
        <v>85</v>
      </c>
      <c r="AW705" s="12" t="s">
        <v>31</v>
      </c>
      <c r="AX705" s="12" t="s">
        <v>75</v>
      </c>
      <c r="AY705" s="206" t="s">
        <v>126</v>
      </c>
    </row>
    <row r="706" spans="1:65" s="13" customFormat="1" ht="11.25">
      <c r="B706" s="207"/>
      <c r="C706" s="208"/>
      <c r="D706" s="191" t="s">
        <v>136</v>
      </c>
      <c r="E706" s="209" t="s">
        <v>1</v>
      </c>
      <c r="F706" s="210" t="s">
        <v>138</v>
      </c>
      <c r="G706" s="208"/>
      <c r="H706" s="211">
        <v>440</v>
      </c>
      <c r="I706" s="212"/>
      <c r="J706" s="208"/>
      <c r="K706" s="208"/>
      <c r="L706" s="213"/>
      <c r="M706" s="214"/>
      <c r="N706" s="215"/>
      <c r="O706" s="215"/>
      <c r="P706" s="215"/>
      <c r="Q706" s="215"/>
      <c r="R706" s="215"/>
      <c r="S706" s="215"/>
      <c r="T706" s="216"/>
      <c r="AT706" s="217" t="s">
        <v>136</v>
      </c>
      <c r="AU706" s="217" t="s">
        <v>83</v>
      </c>
      <c r="AV706" s="13" t="s">
        <v>133</v>
      </c>
      <c r="AW706" s="13" t="s">
        <v>31</v>
      </c>
      <c r="AX706" s="13" t="s">
        <v>83</v>
      </c>
      <c r="AY706" s="217" t="s">
        <v>126</v>
      </c>
    </row>
    <row r="707" spans="1:65" s="2" customFormat="1" ht="16.5" customHeight="1">
      <c r="A707" s="33"/>
      <c r="B707" s="34"/>
      <c r="C707" s="177" t="s">
        <v>229</v>
      </c>
      <c r="D707" s="177" t="s">
        <v>127</v>
      </c>
      <c r="E707" s="178" t="s">
        <v>328</v>
      </c>
      <c r="F707" s="179" t="s">
        <v>329</v>
      </c>
      <c r="G707" s="180" t="s">
        <v>142</v>
      </c>
      <c r="H707" s="181">
        <v>440</v>
      </c>
      <c r="I707" s="182"/>
      <c r="J707" s="183">
        <f>ROUND(I707*H707,2)</f>
        <v>0</v>
      </c>
      <c r="K707" s="179" t="s">
        <v>131</v>
      </c>
      <c r="L707" s="184"/>
      <c r="M707" s="185" t="s">
        <v>1</v>
      </c>
      <c r="N707" s="186" t="s">
        <v>40</v>
      </c>
      <c r="O707" s="70"/>
      <c r="P707" s="187">
        <f>O707*H707</f>
        <v>0</v>
      </c>
      <c r="Q707" s="187">
        <v>4.7E-2</v>
      </c>
      <c r="R707" s="187">
        <f>Q707*H707</f>
        <v>20.68</v>
      </c>
      <c r="S707" s="187">
        <v>0</v>
      </c>
      <c r="T707" s="188">
        <f>S707*H707</f>
        <v>0</v>
      </c>
      <c r="U707" s="33"/>
      <c r="V707" s="33"/>
      <c r="W707" s="33"/>
      <c r="X707" s="33"/>
      <c r="Y707" s="33"/>
      <c r="Z707" s="33"/>
      <c r="AA707" s="33"/>
      <c r="AB707" s="33"/>
      <c r="AC707" s="33"/>
      <c r="AD707" s="33"/>
      <c r="AE707" s="33"/>
      <c r="AR707" s="189" t="s">
        <v>132</v>
      </c>
      <c r="AT707" s="189" t="s">
        <v>127</v>
      </c>
      <c r="AU707" s="189" t="s">
        <v>83</v>
      </c>
      <c r="AY707" s="16" t="s">
        <v>126</v>
      </c>
      <c r="BE707" s="190">
        <f>IF(N707="základní",J707,0)</f>
        <v>0</v>
      </c>
      <c r="BF707" s="190">
        <f>IF(N707="snížená",J707,0)</f>
        <v>0</v>
      </c>
      <c r="BG707" s="190">
        <f>IF(N707="zákl. přenesená",J707,0)</f>
        <v>0</v>
      </c>
      <c r="BH707" s="190">
        <f>IF(N707="sníž. přenesená",J707,0)</f>
        <v>0</v>
      </c>
      <c r="BI707" s="190">
        <f>IF(N707="nulová",J707,0)</f>
        <v>0</v>
      </c>
      <c r="BJ707" s="16" t="s">
        <v>83</v>
      </c>
      <c r="BK707" s="190">
        <f>ROUND(I707*H707,2)</f>
        <v>0</v>
      </c>
      <c r="BL707" s="16" t="s">
        <v>133</v>
      </c>
      <c r="BM707" s="189" t="s">
        <v>1133</v>
      </c>
    </row>
    <row r="708" spans="1:65" s="2" customFormat="1" ht="11.25">
      <c r="A708" s="33"/>
      <c r="B708" s="34"/>
      <c r="C708" s="35"/>
      <c r="D708" s="191" t="s">
        <v>135</v>
      </c>
      <c r="E708" s="35"/>
      <c r="F708" s="192" t="s">
        <v>329</v>
      </c>
      <c r="G708" s="35"/>
      <c r="H708" s="35"/>
      <c r="I708" s="193"/>
      <c r="J708" s="35"/>
      <c r="K708" s="35"/>
      <c r="L708" s="38"/>
      <c r="M708" s="194"/>
      <c r="N708" s="195"/>
      <c r="O708" s="70"/>
      <c r="P708" s="70"/>
      <c r="Q708" s="70"/>
      <c r="R708" s="70"/>
      <c r="S708" s="70"/>
      <c r="T708" s="71"/>
      <c r="U708" s="33"/>
      <c r="V708" s="33"/>
      <c r="W708" s="33"/>
      <c r="X708" s="33"/>
      <c r="Y708" s="33"/>
      <c r="Z708" s="33"/>
      <c r="AA708" s="33"/>
      <c r="AB708" s="33"/>
      <c r="AC708" s="33"/>
      <c r="AD708" s="33"/>
      <c r="AE708" s="33"/>
      <c r="AT708" s="16" t="s">
        <v>135</v>
      </c>
      <c r="AU708" s="16" t="s">
        <v>83</v>
      </c>
    </row>
    <row r="709" spans="1:65" s="14" customFormat="1" ht="11.25">
      <c r="B709" s="218"/>
      <c r="C709" s="219"/>
      <c r="D709" s="191" t="s">
        <v>136</v>
      </c>
      <c r="E709" s="220" t="s">
        <v>1</v>
      </c>
      <c r="F709" s="221" t="s">
        <v>1125</v>
      </c>
      <c r="G709" s="219"/>
      <c r="H709" s="220" t="s">
        <v>1</v>
      </c>
      <c r="I709" s="222"/>
      <c r="J709" s="219"/>
      <c r="K709" s="219"/>
      <c r="L709" s="223"/>
      <c r="M709" s="224"/>
      <c r="N709" s="225"/>
      <c r="O709" s="225"/>
      <c r="P709" s="225"/>
      <c r="Q709" s="225"/>
      <c r="R709" s="225"/>
      <c r="S709" s="225"/>
      <c r="T709" s="226"/>
      <c r="AT709" s="227" t="s">
        <v>136</v>
      </c>
      <c r="AU709" s="227" t="s">
        <v>83</v>
      </c>
      <c r="AV709" s="14" t="s">
        <v>83</v>
      </c>
      <c r="AW709" s="14" t="s">
        <v>31</v>
      </c>
      <c r="AX709" s="14" t="s">
        <v>75</v>
      </c>
      <c r="AY709" s="227" t="s">
        <v>126</v>
      </c>
    </row>
    <row r="710" spans="1:65" s="12" customFormat="1" ht="11.25">
      <c r="B710" s="196"/>
      <c r="C710" s="197"/>
      <c r="D710" s="191" t="s">
        <v>136</v>
      </c>
      <c r="E710" s="198" t="s">
        <v>1</v>
      </c>
      <c r="F710" s="199" t="s">
        <v>1130</v>
      </c>
      <c r="G710" s="197"/>
      <c r="H710" s="200">
        <v>250</v>
      </c>
      <c r="I710" s="201"/>
      <c r="J710" s="197"/>
      <c r="K710" s="197"/>
      <c r="L710" s="202"/>
      <c r="M710" s="203"/>
      <c r="N710" s="204"/>
      <c r="O710" s="204"/>
      <c r="P710" s="204"/>
      <c r="Q710" s="204"/>
      <c r="R710" s="204"/>
      <c r="S710" s="204"/>
      <c r="T710" s="205"/>
      <c r="AT710" s="206" t="s">
        <v>136</v>
      </c>
      <c r="AU710" s="206" t="s">
        <v>83</v>
      </c>
      <c r="AV710" s="12" t="s">
        <v>85</v>
      </c>
      <c r="AW710" s="12" t="s">
        <v>31</v>
      </c>
      <c r="AX710" s="12" t="s">
        <v>75</v>
      </c>
      <c r="AY710" s="206" t="s">
        <v>126</v>
      </c>
    </row>
    <row r="711" spans="1:65" s="14" customFormat="1" ht="11.25">
      <c r="B711" s="218"/>
      <c r="C711" s="219"/>
      <c r="D711" s="191" t="s">
        <v>136</v>
      </c>
      <c r="E711" s="220" t="s">
        <v>1</v>
      </c>
      <c r="F711" s="221" t="s">
        <v>1131</v>
      </c>
      <c r="G711" s="219"/>
      <c r="H711" s="220" t="s">
        <v>1</v>
      </c>
      <c r="I711" s="222"/>
      <c r="J711" s="219"/>
      <c r="K711" s="219"/>
      <c r="L711" s="223"/>
      <c r="M711" s="224"/>
      <c r="N711" s="225"/>
      <c r="O711" s="225"/>
      <c r="P711" s="225"/>
      <c r="Q711" s="225"/>
      <c r="R711" s="225"/>
      <c r="S711" s="225"/>
      <c r="T711" s="226"/>
      <c r="AT711" s="227" t="s">
        <v>136</v>
      </c>
      <c r="AU711" s="227" t="s">
        <v>83</v>
      </c>
      <c r="AV711" s="14" t="s">
        <v>83</v>
      </c>
      <c r="AW711" s="14" t="s">
        <v>31</v>
      </c>
      <c r="AX711" s="14" t="s">
        <v>75</v>
      </c>
      <c r="AY711" s="227" t="s">
        <v>126</v>
      </c>
    </row>
    <row r="712" spans="1:65" s="12" customFormat="1" ht="11.25">
      <c r="B712" s="196"/>
      <c r="C712" s="197"/>
      <c r="D712" s="191" t="s">
        <v>136</v>
      </c>
      <c r="E712" s="198" t="s">
        <v>1</v>
      </c>
      <c r="F712" s="199" t="s">
        <v>1132</v>
      </c>
      <c r="G712" s="197"/>
      <c r="H712" s="200">
        <v>190</v>
      </c>
      <c r="I712" s="201"/>
      <c r="J712" s="197"/>
      <c r="K712" s="197"/>
      <c r="L712" s="202"/>
      <c r="M712" s="203"/>
      <c r="N712" s="204"/>
      <c r="O712" s="204"/>
      <c r="P712" s="204"/>
      <c r="Q712" s="204"/>
      <c r="R712" s="204"/>
      <c r="S712" s="204"/>
      <c r="T712" s="205"/>
      <c r="AT712" s="206" t="s">
        <v>136</v>
      </c>
      <c r="AU712" s="206" t="s">
        <v>83</v>
      </c>
      <c r="AV712" s="12" t="s">
        <v>85</v>
      </c>
      <c r="AW712" s="12" t="s">
        <v>31</v>
      </c>
      <c r="AX712" s="12" t="s">
        <v>75</v>
      </c>
      <c r="AY712" s="206" t="s">
        <v>126</v>
      </c>
    </row>
    <row r="713" spans="1:65" s="13" customFormat="1" ht="11.25">
      <c r="B713" s="207"/>
      <c r="C713" s="208"/>
      <c r="D713" s="191" t="s">
        <v>136</v>
      </c>
      <c r="E713" s="209" t="s">
        <v>1</v>
      </c>
      <c r="F713" s="210" t="s">
        <v>138</v>
      </c>
      <c r="G713" s="208"/>
      <c r="H713" s="211">
        <v>440</v>
      </c>
      <c r="I713" s="212"/>
      <c r="J713" s="208"/>
      <c r="K713" s="208"/>
      <c r="L713" s="213"/>
      <c r="M713" s="214"/>
      <c r="N713" s="215"/>
      <c r="O713" s="215"/>
      <c r="P713" s="215"/>
      <c r="Q713" s="215"/>
      <c r="R713" s="215"/>
      <c r="S713" s="215"/>
      <c r="T713" s="216"/>
      <c r="AT713" s="217" t="s">
        <v>136</v>
      </c>
      <c r="AU713" s="217" t="s">
        <v>83</v>
      </c>
      <c r="AV713" s="13" t="s">
        <v>133</v>
      </c>
      <c r="AW713" s="13" t="s">
        <v>31</v>
      </c>
      <c r="AX713" s="13" t="s">
        <v>83</v>
      </c>
      <c r="AY713" s="217" t="s">
        <v>126</v>
      </c>
    </row>
    <row r="714" spans="1:65" s="2" customFormat="1" ht="24.2" customHeight="1">
      <c r="A714" s="33"/>
      <c r="B714" s="34"/>
      <c r="C714" s="177" t="s">
        <v>558</v>
      </c>
      <c r="D714" s="177" t="s">
        <v>127</v>
      </c>
      <c r="E714" s="178" t="s">
        <v>356</v>
      </c>
      <c r="F714" s="179" t="s">
        <v>357</v>
      </c>
      <c r="G714" s="180" t="s">
        <v>347</v>
      </c>
      <c r="H714" s="181">
        <v>55.439</v>
      </c>
      <c r="I714" s="182"/>
      <c r="J714" s="183">
        <f>ROUND(I714*H714,2)</f>
        <v>0</v>
      </c>
      <c r="K714" s="179" t="s">
        <v>131</v>
      </c>
      <c r="L714" s="184"/>
      <c r="M714" s="185" t="s">
        <v>1</v>
      </c>
      <c r="N714" s="186" t="s">
        <v>40</v>
      </c>
      <c r="O714" s="70"/>
      <c r="P714" s="187">
        <f>O714*H714</f>
        <v>0</v>
      </c>
      <c r="Q714" s="187">
        <v>1</v>
      </c>
      <c r="R714" s="187">
        <f>Q714*H714</f>
        <v>55.439</v>
      </c>
      <c r="S714" s="187">
        <v>0</v>
      </c>
      <c r="T714" s="188">
        <f>S714*H714</f>
        <v>0</v>
      </c>
      <c r="U714" s="33"/>
      <c r="V714" s="33"/>
      <c r="W714" s="33"/>
      <c r="X714" s="33"/>
      <c r="Y714" s="33"/>
      <c r="Z714" s="33"/>
      <c r="AA714" s="33"/>
      <c r="AB714" s="33"/>
      <c r="AC714" s="33"/>
      <c r="AD714" s="33"/>
      <c r="AE714" s="33"/>
      <c r="AR714" s="189" t="s">
        <v>132</v>
      </c>
      <c r="AT714" s="189" t="s">
        <v>127</v>
      </c>
      <c r="AU714" s="189" t="s">
        <v>83</v>
      </c>
      <c r="AY714" s="16" t="s">
        <v>126</v>
      </c>
      <c r="BE714" s="190">
        <f>IF(N714="základní",J714,0)</f>
        <v>0</v>
      </c>
      <c r="BF714" s="190">
        <f>IF(N714="snížená",J714,0)</f>
        <v>0</v>
      </c>
      <c r="BG714" s="190">
        <f>IF(N714="zákl. přenesená",J714,0)</f>
        <v>0</v>
      </c>
      <c r="BH714" s="190">
        <f>IF(N714="sníž. přenesená",J714,0)</f>
        <v>0</v>
      </c>
      <c r="BI714" s="190">
        <f>IF(N714="nulová",J714,0)</f>
        <v>0</v>
      </c>
      <c r="BJ714" s="16" t="s">
        <v>83</v>
      </c>
      <c r="BK714" s="190">
        <f>ROUND(I714*H714,2)</f>
        <v>0</v>
      </c>
      <c r="BL714" s="16" t="s">
        <v>133</v>
      </c>
      <c r="BM714" s="189" t="s">
        <v>1134</v>
      </c>
    </row>
    <row r="715" spans="1:65" s="2" customFormat="1" ht="11.25">
      <c r="A715" s="33"/>
      <c r="B715" s="34"/>
      <c r="C715" s="35"/>
      <c r="D715" s="191" t="s">
        <v>135</v>
      </c>
      <c r="E715" s="35"/>
      <c r="F715" s="192" t="s">
        <v>357</v>
      </c>
      <c r="G715" s="35"/>
      <c r="H715" s="35"/>
      <c r="I715" s="193"/>
      <c r="J715" s="35"/>
      <c r="K715" s="35"/>
      <c r="L715" s="38"/>
      <c r="M715" s="194"/>
      <c r="N715" s="195"/>
      <c r="O715" s="70"/>
      <c r="P715" s="70"/>
      <c r="Q715" s="70"/>
      <c r="R715" s="70"/>
      <c r="S715" s="70"/>
      <c r="T715" s="71"/>
      <c r="U715" s="33"/>
      <c r="V715" s="33"/>
      <c r="W715" s="33"/>
      <c r="X715" s="33"/>
      <c r="Y715" s="33"/>
      <c r="Z715" s="33"/>
      <c r="AA715" s="33"/>
      <c r="AB715" s="33"/>
      <c r="AC715" s="33"/>
      <c r="AD715" s="33"/>
      <c r="AE715" s="33"/>
      <c r="AT715" s="16" t="s">
        <v>135</v>
      </c>
      <c r="AU715" s="16" t="s">
        <v>83</v>
      </c>
    </row>
    <row r="716" spans="1:65" s="14" customFormat="1" ht="11.25">
      <c r="B716" s="218"/>
      <c r="C716" s="219"/>
      <c r="D716" s="191" t="s">
        <v>136</v>
      </c>
      <c r="E716" s="220" t="s">
        <v>1</v>
      </c>
      <c r="F716" s="221" t="s">
        <v>1135</v>
      </c>
      <c r="G716" s="219"/>
      <c r="H716" s="220" t="s">
        <v>1</v>
      </c>
      <c r="I716" s="222"/>
      <c r="J716" s="219"/>
      <c r="K716" s="219"/>
      <c r="L716" s="223"/>
      <c r="M716" s="224"/>
      <c r="N716" s="225"/>
      <c r="O716" s="225"/>
      <c r="P716" s="225"/>
      <c r="Q716" s="225"/>
      <c r="R716" s="225"/>
      <c r="S716" s="225"/>
      <c r="T716" s="226"/>
      <c r="AT716" s="227" t="s">
        <v>136</v>
      </c>
      <c r="AU716" s="227" t="s">
        <v>83</v>
      </c>
      <c r="AV716" s="14" t="s">
        <v>83</v>
      </c>
      <c r="AW716" s="14" t="s">
        <v>31</v>
      </c>
      <c r="AX716" s="14" t="s">
        <v>75</v>
      </c>
      <c r="AY716" s="227" t="s">
        <v>126</v>
      </c>
    </row>
    <row r="717" spans="1:65" s="12" customFormat="1" ht="11.25">
      <c r="B717" s="196"/>
      <c r="C717" s="197"/>
      <c r="D717" s="191" t="s">
        <v>136</v>
      </c>
      <c r="E717" s="198" t="s">
        <v>1</v>
      </c>
      <c r="F717" s="199" t="s">
        <v>1136</v>
      </c>
      <c r="G717" s="197"/>
      <c r="H717" s="200">
        <v>31.25</v>
      </c>
      <c r="I717" s="201"/>
      <c r="J717" s="197"/>
      <c r="K717" s="197"/>
      <c r="L717" s="202"/>
      <c r="M717" s="203"/>
      <c r="N717" s="204"/>
      <c r="O717" s="204"/>
      <c r="P717" s="204"/>
      <c r="Q717" s="204"/>
      <c r="R717" s="204"/>
      <c r="S717" s="204"/>
      <c r="T717" s="205"/>
      <c r="AT717" s="206" t="s">
        <v>136</v>
      </c>
      <c r="AU717" s="206" t="s">
        <v>83</v>
      </c>
      <c r="AV717" s="12" t="s">
        <v>85</v>
      </c>
      <c r="AW717" s="12" t="s">
        <v>31</v>
      </c>
      <c r="AX717" s="12" t="s">
        <v>75</v>
      </c>
      <c r="AY717" s="206" t="s">
        <v>126</v>
      </c>
    </row>
    <row r="718" spans="1:65" s="14" customFormat="1" ht="11.25">
      <c r="B718" s="218"/>
      <c r="C718" s="219"/>
      <c r="D718" s="191" t="s">
        <v>136</v>
      </c>
      <c r="E718" s="220" t="s">
        <v>1</v>
      </c>
      <c r="F718" s="221" t="s">
        <v>1137</v>
      </c>
      <c r="G718" s="219"/>
      <c r="H718" s="220" t="s">
        <v>1</v>
      </c>
      <c r="I718" s="222"/>
      <c r="J718" s="219"/>
      <c r="K718" s="219"/>
      <c r="L718" s="223"/>
      <c r="M718" s="224"/>
      <c r="N718" s="225"/>
      <c r="O718" s="225"/>
      <c r="P718" s="225"/>
      <c r="Q718" s="225"/>
      <c r="R718" s="225"/>
      <c r="S718" s="225"/>
      <c r="T718" s="226"/>
      <c r="AT718" s="227" t="s">
        <v>136</v>
      </c>
      <c r="AU718" s="227" t="s">
        <v>83</v>
      </c>
      <c r="AV718" s="14" t="s">
        <v>83</v>
      </c>
      <c r="AW718" s="14" t="s">
        <v>31</v>
      </c>
      <c r="AX718" s="14" t="s">
        <v>75</v>
      </c>
      <c r="AY718" s="227" t="s">
        <v>126</v>
      </c>
    </row>
    <row r="719" spans="1:65" s="12" customFormat="1" ht="11.25">
      <c r="B719" s="196"/>
      <c r="C719" s="197"/>
      <c r="D719" s="191" t="s">
        <v>136</v>
      </c>
      <c r="E719" s="198" t="s">
        <v>1</v>
      </c>
      <c r="F719" s="199" t="s">
        <v>1138</v>
      </c>
      <c r="G719" s="197"/>
      <c r="H719" s="200">
        <v>23.75</v>
      </c>
      <c r="I719" s="201"/>
      <c r="J719" s="197"/>
      <c r="K719" s="197"/>
      <c r="L719" s="202"/>
      <c r="M719" s="203"/>
      <c r="N719" s="204"/>
      <c r="O719" s="204"/>
      <c r="P719" s="204"/>
      <c r="Q719" s="204"/>
      <c r="R719" s="204"/>
      <c r="S719" s="204"/>
      <c r="T719" s="205"/>
      <c r="AT719" s="206" t="s">
        <v>136</v>
      </c>
      <c r="AU719" s="206" t="s">
        <v>83</v>
      </c>
      <c r="AV719" s="12" t="s">
        <v>85</v>
      </c>
      <c r="AW719" s="12" t="s">
        <v>31</v>
      </c>
      <c r="AX719" s="12" t="s">
        <v>75</v>
      </c>
      <c r="AY719" s="206" t="s">
        <v>126</v>
      </c>
    </row>
    <row r="720" spans="1:65" s="14" customFormat="1" ht="11.25">
      <c r="B720" s="218"/>
      <c r="C720" s="219"/>
      <c r="D720" s="191" t="s">
        <v>136</v>
      </c>
      <c r="E720" s="220" t="s">
        <v>1</v>
      </c>
      <c r="F720" s="221" t="s">
        <v>1139</v>
      </c>
      <c r="G720" s="219"/>
      <c r="H720" s="220" t="s">
        <v>1</v>
      </c>
      <c r="I720" s="222"/>
      <c r="J720" s="219"/>
      <c r="K720" s="219"/>
      <c r="L720" s="223"/>
      <c r="M720" s="224"/>
      <c r="N720" s="225"/>
      <c r="O720" s="225"/>
      <c r="P720" s="225"/>
      <c r="Q720" s="225"/>
      <c r="R720" s="225"/>
      <c r="S720" s="225"/>
      <c r="T720" s="226"/>
      <c r="AT720" s="227" t="s">
        <v>136</v>
      </c>
      <c r="AU720" s="227" t="s">
        <v>83</v>
      </c>
      <c r="AV720" s="14" t="s">
        <v>83</v>
      </c>
      <c r="AW720" s="14" t="s">
        <v>31</v>
      </c>
      <c r="AX720" s="14" t="s">
        <v>75</v>
      </c>
      <c r="AY720" s="227" t="s">
        <v>126</v>
      </c>
    </row>
    <row r="721" spans="1:65" s="12" customFormat="1" ht="11.25">
      <c r="B721" s="196"/>
      <c r="C721" s="197"/>
      <c r="D721" s="191" t="s">
        <v>136</v>
      </c>
      <c r="E721" s="198" t="s">
        <v>1</v>
      </c>
      <c r="F721" s="199" t="s">
        <v>1140</v>
      </c>
      <c r="G721" s="197"/>
      <c r="H721" s="200">
        <v>0.439</v>
      </c>
      <c r="I721" s="201"/>
      <c r="J721" s="197"/>
      <c r="K721" s="197"/>
      <c r="L721" s="202"/>
      <c r="M721" s="203"/>
      <c r="N721" s="204"/>
      <c r="O721" s="204"/>
      <c r="P721" s="204"/>
      <c r="Q721" s="204"/>
      <c r="R721" s="204"/>
      <c r="S721" s="204"/>
      <c r="T721" s="205"/>
      <c r="AT721" s="206" t="s">
        <v>136</v>
      </c>
      <c r="AU721" s="206" t="s">
        <v>83</v>
      </c>
      <c r="AV721" s="12" t="s">
        <v>85</v>
      </c>
      <c r="AW721" s="12" t="s">
        <v>31</v>
      </c>
      <c r="AX721" s="12" t="s">
        <v>75</v>
      </c>
      <c r="AY721" s="206" t="s">
        <v>126</v>
      </c>
    </row>
    <row r="722" spans="1:65" s="13" customFormat="1" ht="11.25">
      <c r="B722" s="207"/>
      <c r="C722" s="208"/>
      <c r="D722" s="191" t="s">
        <v>136</v>
      </c>
      <c r="E722" s="209" t="s">
        <v>1</v>
      </c>
      <c r="F722" s="210" t="s">
        <v>138</v>
      </c>
      <c r="G722" s="208"/>
      <c r="H722" s="211">
        <v>55.439</v>
      </c>
      <c r="I722" s="212"/>
      <c r="J722" s="208"/>
      <c r="K722" s="208"/>
      <c r="L722" s="213"/>
      <c r="M722" s="214"/>
      <c r="N722" s="215"/>
      <c r="O722" s="215"/>
      <c r="P722" s="215"/>
      <c r="Q722" s="215"/>
      <c r="R722" s="215"/>
      <c r="S722" s="215"/>
      <c r="T722" s="216"/>
      <c r="AT722" s="217" t="s">
        <v>136</v>
      </c>
      <c r="AU722" s="217" t="s">
        <v>83</v>
      </c>
      <c r="AV722" s="13" t="s">
        <v>133</v>
      </c>
      <c r="AW722" s="13" t="s">
        <v>31</v>
      </c>
      <c r="AX722" s="13" t="s">
        <v>83</v>
      </c>
      <c r="AY722" s="217" t="s">
        <v>126</v>
      </c>
    </row>
    <row r="723" spans="1:65" s="2" customFormat="1" ht="16.5" customHeight="1">
      <c r="A723" s="33"/>
      <c r="B723" s="34"/>
      <c r="C723" s="177" t="s">
        <v>563</v>
      </c>
      <c r="D723" s="177" t="s">
        <v>127</v>
      </c>
      <c r="E723" s="178" t="s">
        <v>373</v>
      </c>
      <c r="F723" s="179" t="s">
        <v>374</v>
      </c>
      <c r="G723" s="180" t="s">
        <v>347</v>
      </c>
      <c r="H723" s="181">
        <v>1.1000000000000001</v>
      </c>
      <c r="I723" s="182"/>
      <c r="J723" s="183">
        <f>ROUND(I723*H723,2)</f>
        <v>0</v>
      </c>
      <c r="K723" s="179" t="s">
        <v>1</v>
      </c>
      <c r="L723" s="184"/>
      <c r="M723" s="185" t="s">
        <v>1</v>
      </c>
      <c r="N723" s="186" t="s">
        <v>40</v>
      </c>
      <c r="O723" s="70"/>
      <c r="P723" s="187">
        <f>O723*H723</f>
        <v>0</v>
      </c>
      <c r="Q723" s="187">
        <v>1</v>
      </c>
      <c r="R723" s="187">
        <f>Q723*H723</f>
        <v>1.1000000000000001</v>
      </c>
      <c r="S723" s="187">
        <v>0</v>
      </c>
      <c r="T723" s="188">
        <f>S723*H723</f>
        <v>0</v>
      </c>
      <c r="U723" s="33"/>
      <c r="V723" s="33"/>
      <c r="W723" s="33"/>
      <c r="X723" s="33"/>
      <c r="Y723" s="33"/>
      <c r="Z723" s="33"/>
      <c r="AA723" s="33"/>
      <c r="AB723" s="33"/>
      <c r="AC723" s="33"/>
      <c r="AD723" s="33"/>
      <c r="AE723" s="33"/>
      <c r="AR723" s="189" t="s">
        <v>132</v>
      </c>
      <c r="AT723" s="189" t="s">
        <v>127</v>
      </c>
      <c r="AU723" s="189" t="s">
        <v>83</v>
      </c>
      <c r="AY723" s="16" t="s">
        <v>126</v>
      </c>
      <c r="BE723" s="190">
        <f>IF(N723="základní",J723,0)</f>
        <v>0</v>
      </c>
      <c r="BF723" s="190">
        <f>IF(N723="snížená",J723,0)</f>
        <v>0</v>
      </c>
      <c r="BG723" s="190">
        <f>IF(N723="zákl. přenesená",J723,0)</f>
        <v>0</v>
      </c>
      <c r="BH723" s="190">
        <f>IF(N723="sníž. přenesená",J723,0)</f>
        <v>0</v>
      </c>
      <c r="BI723" s="190">
        <f>IF(N723="nulová",J723,0)</f>
        <v>0</v>
      </c>
      <c r="BJ723" s="16" t="s">
        <v>83</v>
      </c>
      <c r="BK723" s="190">
        <f>ROUND(I723*H723,2)</f>
        <v>0</v>
      </c>
      <c r="BL723" s="16" t="s">
        <v>133</v>
      </c>
      <c r="BM723" s="189" t="s">
        <v>1141</v>
      </c>
    </row>
    <row r="724" spans="1:65" s="2" customFormat="1" ht="11.25">
      <c r="A724" s="33"/>
      <c r="B724" s="34"/>
      <c r="C724" s="35"/>
      <c r="D724" s="191" t="s">
        <v>135</v>
      </c>
      <c r="E724" s="35"/>
      <c r="F724" s="192" t="s">
        <v>374</v>
      </c>
      <c r="G724" s="35"/>
      <c r="H724" s="35"/>
      <c r="I724" s="193"/>
      <c r="J724" s="35"/>
      <c r="K724" s="35"/>
      <c r="L724" s="38"/>
      <c r="M724" s="194"/>
      <c r="N724" s="195"/>
      <c r="O724" s="70"/>
      <c r="P724" s="70"/>
      <c r="Q724" s="70"/>
      <c r="R724" s="70"/>
      <c r="S724" s="70"/>
      <c r="T724" s="71"/>
      <c r="U724" s="33"/>
      <c r="V724" s="33"/>
      <c r="W724" s="33"/>
      <c r="X724" s="33"/>
      <c r="Y724" s="33"/>
      <c r="Z724" s="33"/>
      <c r="AA724" s="33"/>
      <c r="AB724" s="33"/>
      <c r="AC724" s="33"/>
      <c r="AD724" s="33"/>
      <c r="AE724" s="33"/>
      <c r="AT724" s="16" t="s">
        <v>135</v>
      </c>
      <c r="AU724" s="16" t="s">
        <v>83</v>
      </c>
    </row>
    <row r="725" spans="1:65" s="14" customFormat="1" ht="11.25">
      <c r="B725" s="218"/>
      <c r="C725" s="219"/>
      <c r="D725" s="191" t="s">
        <v>136</v>
      </c>
      <c r="E725" s="220" t="s">
        <v>1</v>
      </c>
      <c r="F725" s="221" t="s">
        <v>1125</v>
      </c>
      <c r="G725" s="219"/>
      <c r="H725" s="220" t="s">
        <v>1</v>
      </c>
      <c r="I725" s="222"/>
      <c r="J725" s="219"/>
      <c r="K725" s="219"/>
      <c r="L725" s="223"/>
      <c r="M725" s="224"/>
      <c r="N725" s="225"/>
      <c r="O725" s="225"/>
      <c r="P725" s="225"/>
      <c r="Q725" s="225"/>
      <c r="R725" s="225"/>
      <c r="S725" s="225"/>
      <c r="T725" s="226"/>
      <c r="AT725" s="227" t="s">
        <v>136</v>
      </c>
      <c r="AU725" s="227" t="s">
        <v>83</v>
      </c>
      <c r="AV725" s="14" t="s">
        <v>83</v>
      </c>
      <c r="AW725" s="14" t="s">
        <v>31</v>
      </c>
      <c r="AX725" s="14" t="s">
        <v>75</v>
      </c>
      <c r="AY725" s="227" t="s">
        <v>126</v>
      </c>
    </row>
    <row r="726" spans="1:65" s="12" customFormat="1" ht="11.25">
      <c r="B726" s="196"/>
      <c r="C726" s="197"/>
      <c r="D726" s="191" t="s">
        <v>136</v>
      </c>
      <c r="E726" s="198" t="s">
        <v>1</v>
      </c>
      <c r="F726" s="199" t="s">
        <v>1142</v>
      </c>
      <c r="G726" s="197"/>
      <c r="H726" s="200">
        <v>0.625</v>
      </c>
      <c r="I726" s="201"/>
      <c r="J726" s="197"/>
      <c r="K726" s="197"/>
      <c r="L726" s="202"/>
      <c r="M726" s="203"/>
      <c r="N726" s="204"/>
      <c r="O726" s="204"/>
      <c r="P726" s="204"/>
      <c r="Q726" s="204"/>
      <c r="R726" s="204"/>
      <c r="S726" s="204"/>
      <c r="T726" s="205"/>
      <c r="AT726" s="206" t="s">
        <v>136</v>
      </c>
      <c r="AU726" s="206" t="s">
        <v>83</v>
      </c>
      <c r="AV726" s="12" t="s">
        <v>85</v>
      </c>
      <c r="AW726" s="12" t="s">
        <v>31</v>
      </c>
      <c r="AX726" s="12" t="s">
        <v>75</v>
      </c>
      <c r="AY726" s="206" t="s">
        <v>126</v>
      </c>
    </row>
    <row r="727" spans="1:65" s="14" customFormat="1" ht="11.25">
      <c r="B727" s="218"/>
      <c r="C727" s="219"/>
      <c r="D727" s="191" t="s">
        <v>136</v>
      </c>
      <c r="E727" s="220" t="s">
        <v>1</v>
      </c>
      <c r="F727" s="221" t="s">
        <v>1131</v>
      </c>
      <c r="G727" s="219"/>
      <c r="H727" s="220" t="s">
        <v>1</v>
      </c>
      <c r="I727" s="222"/>
      <c r="J727" s="219"/>
      <c r="K727" s="219"/>
      <c r="L727" s="223"/>
      <c r="M727" s="224"/>
      <c r="N727" s="225"/>
      <c r="O727" s="225"/>
      <c r="P727" s="225"/>
      <c r="Q727" s="225"/>
      <c r="R727" s="225"/>
      <c r="S727" s="225"/>
      <c r="T727" s="226"/>
      <c r="AT727" s="227" t="s">
        <v>136</v>
      </c>
      <c r="AU727" s="227" t="s">
        <v>83</v>
      </c>
      <c r="AV727" s="14" t="s">
        <v>83</v>
      </c>
      <c r="AW727" s="14" t="s">
        <v>31</v>
      </c>
      <c r="AX727" s="14" t="s">
        <v>75</v>
      </c>
      <c r="AY727" s="227" t="s">
        <v>126</v>
      </c>
    </row>
    <row r="728" spans="1:65" s="12" customFormat="1" ht="11.25">
      <c r="B728" s="196"/>
      <c r="C728" s="197"/>
      <c r="D728" s="191" t="s">
        <v>136</v>
      </c>
      <c r="E728" s="198" t="s">
        <v>1</v>
      </c>
      <c r="F728" s="199" t="s">
        <v>1143</v>
      </c>
      <c r="G728" s="197"/>
      <c r="H728" s="200">
        <v>0.47499999999999998</v>
      </c>
      <c r="I728" s="201"/>
      <c r="J728" s="197"/>
      <c r="K728" s="197"/>
      <c r="L728" s="202"/>
      <c r="M728" s="203"/>
      <c r="N728" s="204"/>
      <c r="O728" s="204"/>
      <c r="P728" s="204"/>
      <c r="Q728" s="204"/>
      <c r="R728" s="204"/>
      <c r="S728" s="204"/>
      <c r="T728" s="205"/>
      <c r="AT728" s="206" t="s">
        <v>136</v>
      </c>
      <c r="AU728" s="206" t="s">
        <v>83</v>
      </c>
      <c r="AV728" s="12" t="s">
        <v>85</v>
      </c>
      <c r="AW728" s="12" t="s">
        <v>31</v>
      </c>
      <c r="AX728" s="12" t="s">
        <v>75</v>
      </c>
      <c r="AY728" s="206" t="s">
        <v>126</v>
      </c>
    </row>
    <row r="729" spans="1:65" s="13" customFormat="1" ht="11.25">
      <c r="B729" s="207"/>
      <c r="C729" s="208"/>
      <c r="D729" s="191" t="s">
        <v>136</v>
      </c>
      <c r="E729" s="209" t="s">
        <v>1</v>
      </c>
      <c r="F729" s="210" t="s">
        <v>138</v>
      </c>
      <c r="G729" s="208"/>
      <c r="H729" s="211">
        <v>1.1000000000000001</v>
      </c>
      <c r="I729" s="212"/>
      <c r="J729" s="208"/>
      <c r="K729" s="208"/>
      <c r="L729" s="213"/>
      <c r="M729" s="214"/>
      <c r="N729" s="215"/>
      <c r="O729" s="215"/>
      <c r="P729" s="215"/>
      <c r="Q729" s="215"/>
      <c r="R729" s="215"/>
      <c r="S729" s="215"/>
      <c r="T729" s="216"/>
      <c r="AT729" s="217" t="s">
        <v>136</v>
      </c>
      <c r="AU729" s="217" t="s">
        <v>83</v>
      </c>
      <c r="AV729" s="13" t="s">
        <v>133</v>
      </c>
      <c r="AW729" s="13" t="s">
        <v>31</v>
      </c>
      <c r="AX729" s="13" t="s">
        <v>83</v>
      </c>
      <c r="AY729" s="217" t="s">
        <v>126</v>
      </c>
    </row>
    <row r="730" spans="1:65" s="2" customFormat="1" ht="21.75" customHeight="1">
      <c r="A730" s="33"/>
      <c r="B730" s="34"/>
      <c r="C730" s="177" t="s">
        <v>568</v>
      </c>
      <c r="D730" s="177" t="s">
        <v>127</v>
      </c>
      <c r="E730" s="178" t="s">
        <v>400</v>
      </c>
      <c r="F730" s="179" t="s">
        <v>401</v>
      </c>
      <c r="G730" s="180" t="s">
        <v>402</v>
      </c>
      <c r="H730" s="181">
        <v>5.5</v>
      </c>
      <c r="I730" s="182"/>
      <c r="J730" s="183">
        <f>ROUND(I730*H730,2)</f>
        <v>0</v>
      </c>
      <c r="K730" s="179" t="s">
        <v>131</v>
      </c>
      <c r="L730" s="184"/>
      <c r="M730" s="185" t="s">
        <v>1</v>
      </c>
      <c r="N730" s="186" t="s">
        <v>40</v>
      </c>
      <c r="O730" s="70"/>
      <c r="P730" s="187">
        <f>O730*H730</f>
        <v>0</v>
      </c>
      <c r="Q730" s="187">
        <v>2.234</v>
      </c>
      <c r="R730" s="187">
        <f>Q730*H730</f>
        <v>12.286999999999999</v>
      </c>
      <c r="S730" s="187">
        <v>0</v>
      </c>
      <c r="T730" s="188">
        <f>S730*H730</f>
        <v>0</v>
      </c>
      <c r="U730" s="33"/>
      <c r="V730" s="33"/>
      <c r="W730" s="33"/>
      <c r="X730" s="33"/>
      <c r="Y730" s="33"/>
      <c r="Z730" s="33"/>
      <c r="AA730" s="33"/>
      <c r="AB730" s="33"/>
      <c r="AC730" s="33"/>
      <c r="AD730" s="33"/>
      <c r="AE730" s="33"/>
      <c r="AR730" s="189" t="s">
        <v>132</v>
      </c>
      <c r="AT730" s="189" t="s">
        <v>127</v>
      </c>
      <c r="AU730" s="189" t="s">
        <v>83</v>
      </c>
      <c r="AY730" s="16" t="s">
        <v>126</v>
      </c>
      <c r="BE730" s="190">
        <f>IF(N730="základní",J730,0)</f>
        <v>0</v>
      </c>
      <c r="BF730" s="190">
        <f>IF(N730="snížená",J730,0)</f>
        <v>0</v>
      </c>
      <c r="BG730" s="190">
        <f>IF(N730="zákl. přenesená",J730,0)</f>
        <v>0</v>
      </c>
      <c r="BH730" s="190">
        <f>IF(N730="sníž. přenesená",J730,0)</f>
        <v>0</v>
      </c>
      <c r="BI730" s="190">
        <f>IF(N730="nulová",J730,0)</f>
        <v>0</v>
      </c>
      <c r="BJ730" s="16" t="s">
        <v>83</v>
      </c>
      <c r="BK730" s="190">
        <f>ROUND(I730*H730,2)</f>
        <v>0</v>
      </c>
      <c r="BL730" s="16" t="s">
        <v>133</v>
      </c>
      <c r="BM730" s="189" t="s">
        <v>1144</v>
      </c>
    </row>
    <row r="731" spans="1:65" s="2" customFormat="1" ht="11.25">
      <c r="A731" s="33"/>
      <c r="B731" s="34"/>
      <c r="C731" s="35"/>
      <c r="D731" s="191" t="s">
        <v>135</v>
      </c>
      <c r="E731" s="35"/>
      <c r="F731" s="192" t="s">
        <v>401</v>
      </c>
      <c r="G731" s="35"/>
      <c r="H731" s="35"/>
      <c r="I731" s="193"/>
      <c r="J731" s="35"/>
      <c r="K731" s="35"/>
      <c r="L731" s="38"/>
      <c r="M731" s="194"/>
      <c r="N731" s="195"/>
      <c r="O731" s="70"/>
      <c r="P731" s="70"/>
      <c r="Q731" s="70"/>
      <c r="R731" s="70"/>
      <c r="S731" s="70"/>
      <c r="T731" s="71"/>
      <c r="U731" s="33"/>
      <c r="V731" s="33"/>
      <c r="W731" s="33"/>
      <c r="X731" s="33"/>
      <c r="Y731" s="33"/>
      <c r="Z731" s="33"/>
      <c r="AA731" s="33"/>
      <c r="AB731" s="33"/>
      <c r="AC731" s="33"/>
      <c r="AD731" s="33"/>
      <c r="AE731" s="33"/>
      <c r="AT731" s="16" t="s">
        <v>135</v>
      </c>
      <c r="AU731" s="16" t="s">
        <v>83</v>
      </c>
    </row>
    <row r="732" spans="1:65" s="14" customFormat="1" ht="11.25">
      <c r="B732" s="218"/>
      <c r="C732" s="219"/>
      <c r="D732" s="191" t="s">
        <v>136</v>
      </c>
      <c r="E732" s="220" t="s">
        <v>1</v>
      </c>
      <c r="F732" s="221" t="s">
        <v>1145</v>
      </c>
      <c r="G732" s="219"/>
      <c r="H732" s="220" t="s">
        <v>1</v>
      </c>
      <c r="I732" s="222"/>
      <c r="J732" s="219"/>
      <c r="K732" s="219"/>
      <c r="L732" s="223"/>
      <c r="M732" s="224"/>
      <c r="N732" s="225"/>
      <c r="O732" s="225"/>
      <c r="P732" s="225"/>
      <c r="Q732" s="225"/>
      <c r="R732" s="225"/>
      <c r="S732" s="225"/>
      <c r="T732" s="226"/>
      <c r="AT732" s="227" t="s">
        <v>136</v>
      </c>
      <c r="AU732" s="227" t="s">
        <v>83</v>
      </c>
      <c r="AV732" s="14" t="s">
        <v>83</v>
      </c>
      <c r="AW732" s="14" t="s">
        <v>31</v>
      </c>
      <c r="AX732" s="14" t="s">
        <v>75</v>
      </c>
      <c r="AY732" s="227" t="s">
        <v>126</v>
      </c>
    </row>
    <row r="733" spans="1:65" s="12" customFormat="1" ht="11.25">
      <c r="B733" s="196"/>
      <c r="C733" s="197"/>
      <c r="D733" s="191" t="s">
        <v>136</v>
      </c>
      <c r="E733" s="198" t="s">
        <v>1</v>
      </c>
      <c r="F733" s="199" t="s">
        <v>1146</v>
      </c>
      <c r="G733" s="197"/>
      <c r="H733" s="200">
        <v>3.125</v>
      </c>
      <c r="I733" s="201"/>
      <c r="J733" s="197"/>
      <c r="K733" s="197"/>
      <c r="L733" s="202"/>
      <c r="M733" s="203"/>
      <c r="N733" s="204"/>
      <c r="O733" s="204"/>
      <c r="P733" s="204"/>
      <c r="Q733" s="204"/>
      <c r="R733" s="204"/>
      <c r="S733" s="204"/>
      <c r="T733" s="205"/>
      <c r="AT733" s="206" t="s">
        <v>136</v>
      </c>
      <c r="AU733" s="206" t="s">
        <v>83</v>
      </c>
      <c r="AV733" s="12" t="s">
        <v>85</v>
      </c>
      <c r="AW733" s="12" t="s">
        <v>31</v>
      </c>
      <c r="AX733" s="12" t="s">
        <v>75</v>
      </c>
      <c r="AY733" s="206" t="s">
        <v>126</v>
      </c>
    </row>
    <row r="734" spans="1:65" s="14" customFormat="1" ht="11.25">
      <c r="B734" s="218"/>
      <c r="C734" s="219"/>
      <c r="D734" s="191" t="s">
        <v>136</v>
      </c>
      <c r="E734" s="220" t="s">
        <v>1</v>
      </c>
      <c r="F734" s="221" t="s">
        <v>1147</v>
      </c>
      <c r="G734" s="219"/>
      <c r="H734" s="220" t="s">
        <v>1</v>
      </c>
      <c r="I734" s="222"/>
      <c r="J734" s="219"/>
      <c r="K734" s="219"/>
      <c r="L734" s="223"/>
      <c r="M734" s="224"/>
      <c r="N734" s="225"/>
      <c r="O734" s="225"/>
      <c r="P734" s="225"/>
      <c r="Q734" s="225"/>
      <c r="R734" s="225"/>
      <c r="S734" s="225"/>
      <c r="T734" s="226"/>
      <c r="AT734" s="227" t="s">
        <v>136</v>
      </c>
      <c r="AU734" s="227" t="s">
        <v>83</v>
      </c>
      <c r="AV734" s="14" t="s">
        <v>83</v>
      </c>
      <c r="AW734" s="14" t="s">
        <v>31</v>
      </c>
      <c r="AX734" s="14" t="s">
        <v>75</v>
      </c>
      <c r="AY734" s="227" t="s">
        <v>126</v>
      </c>
    </row>
    <row r="735" spans="1:65" s="12" customFormat="1" ht="11.25">
      <c r="B735" s="196"/>
      <c r="C735" s="197"/>
      <c r="D735" s="191" t="s">
        <v>136</v>
      </c>
      <c r="E735" s="198" t="s">
        <v>1</v>
      </c>
      <c r="F735" s="199" t="s">
        <v>1148</v>
      </c>
      <c r="G735" s="197"/>
      <c r="H735" s="200">
        <v>2.375</v>
      </c>
      <c r="I735" s="201"/>
      <c r="J735" s="197"/>
      <c r="K735" s="197"/>
      <c r="L735" s="202"/>
      <c r="M735" s="203"/>
      <c r="N735" s="204"/>
      <c r="O735" s="204"/>
      <c r="P735" s="204"/>
      <c r="Q735" s="204"/>
      <c r="R735" s="204"/>
      <c r="S735" s="204"/>
      <c r="T735" s="205"/>
      <c r="AT735" s="206" t="s">
        <v>136</v>
      </c>
      <c r="AU735" s="206" t="s">
        <v>83</v>
      </c>
      <c r="AV735" s="12" t="s">
        <v>85</v>
      </c>
      <c r="AW735" s="12" t="s">
        <v>31</v>
      </c>
      <c r="AX735" s="12" t="s">
        <v>75</v>
      </c>
      <c r="AY735" s="206" t="s">
        <v>126</v>
      </c>
    </row>
    <row r="736" spans="1:65" s="13" customFormat="1" ht="11.25">
      <c r="B736" s="207"/>
      <c r="C736" s="208"/>
      <c r="D736" s="191" t="s">
        <v>136</v>
      </c>
      <c r="E736" s="209" t="s">
        <v>1</v>
      </c>
      <c r="F736" s="210" t="s">
        <v>138</v>
      </c>
      <c r="G736" s="208"/>
      <c r="H736" s="211">
        <v>5.5</v>
      </c>
      <c r="I736" s="212"/>
      <c r="J736" s="208"/>
      <c r="K736" s="208"/>
      <c r="L736" s="213"/>
      <c r="M736" s="214"/>
      <c r="N736" s="215"/>
      <c r="O736" s="215"/>
      <c r="P736" s="215"/>
      <c r="Q736" s="215"/>
      <c r="R736" s="215"/>
      <c r="S736" s="215"/>
      <c r="T736" s="216"/>
      <c r="AT736" s="217" t="s">
        <v>136</v>
      </c>
      <c r="AU736" s="217" t="s">
        <v>83</v>
      </c>
      <c r="AV736" s="13" t="s">
        <v>133</v>
      </c>
      <c r="AW736" s="13" t="s">
        <v>31</v>
      </c>
      <c r="AX736" s="13" t="s">
        <v>83</v>
      </c>
      <c r="AY736" s="217" t="s">
        <v>126</v>
      </c>
    </row>
    <row r="737" spans="1:65" s="2" customFormat="1" ht="24.2" customHeight="1">
      <c r="A737" s="33"/>
      <c r="B737" s="34"/>
      <c r="C737" s="177" t="s">
        <v>573</v>
      </c>
      <c r="D737" s="177" t="s">
        <v>127</v>
      </c>
      <c r="E737" s="178" t="s">
        <v>1149</v>
      </c>
      <c r="F737" s="179" t="s">
        <v>1150</v>
      </c>
      <c r="G737" s="180" t="s">
        <v>142</v>
      </c>
      <c r="H737" s="181">
        <v>3</v>
      </c>
      <c r="I737" s="182"/>
      <c r="J737" s="183">
        <f>ROUND(I737*H737,2)</f>
        <v>0</v>
      </c>
      <c r="K737" s="179" t="s">
        <v>131</v>
      </c>
      <c r="L737" s="184"/>
      <c r="M737" s="185" t="s">
        <v>1</v>
      </c>
      <c r="N737" s="186" t="s">
        <v>40</v>
      </c>
      <c r="O737" s="70"/>
      <c r="P737" s="187">
        <f>O737*H737</f>
        <v>0</v>
      </c>
      <c r="Q737" s="187">
        <v>0.77400000000000002</v>
      </c>
      <c r="R737" s="187">
        <f>Q737*H737</f>
        <v>2.3220000000000001</v>
      </c>
      <c r="S737" s="187">
        <v>0</v>
      </c>
      <c r="T737" s="188">
        <f>S737*H737</f>
        <v>0</v>
      </c>
      <c r="U737" s="33"/>
      <c r="V737" s="33"/>
      <c r="W737" s="33"/>
      <c r="X737" s="33"/>
      <c r="Y737" s="33"/>
      <c r="Z737" s="33"/>
      <c r="AA737" s="33"/>
      <c r="AB737" s="33"/>
      <c r="AC737" s="33"/>
      <c r="AD737" s="33"/>
      <c r="AE737" s="33"/>
      <c r="AR737" s="189" t="s">
        <v>132</v>
      </c>
      <c r="AT737" s="189" t="s">
        <v>127</v>
      </c>
      <c r="AU737" s="189" t="s">
        <v>83</v>
      </c>
      <c r="AY737" s="16" t="s">
        <v>126</v>
      </c>
      <c r="BE737" s="190">
        <f>IF(N737="základní",J737,0)</f>
        <v>0</v>
      </c>
      <c r="BF737" s="190">
        <f>IF(N737="snížená",J737,0)</f>
        <v>0</v>
      </c>
      <c r="BG737" s="190">
        <f>IF(N737="zákl. přenesená",J737,0)</f>
        <v>0</v>
      </c>
      <c r="BH737" s="190">
        <f>IF(N737="sníž. přenesená",J737,0)</f>
        <v>0</v>
      </c>
      <c r="BI737" s="190">
        <f>IF(N737="nulová",J737,0)</f>
        <v>0</v>
      </c>
      <c r="BJ737" s="16" t="s">
        <v>83</v>
      </c>
      <c r="BK737" s="190">
        <f>ROUND(I737*H737,2)</f>
        <v>0</v>
      </c>
      <c r="BL737" s="16" t="s">
        <v>133</v>
      </c>
      <c r="BM737" s="189" t="s">
        <v>1151</v>
      </c>
    </row>
    <row r="738" spans="1:65" s="2" customFormat="1" ht="11.25">
      <c r="A738" s="33"/>
      <c r="B738" s="34"/>
      <c r="C738" s="35"/>
      <c r="D738" s="191" t="s">
        <v>135</v>
      </c>
      <c r="E738" s="35"/>
      <c r="F738" s="192" t="s">
        <v>1150</v>
      </c>
      <c r="G738" s="35"/>
      <c r="H738" s="35"/>
      <c r="I738" s="193"/>
      <c r="J738" s="35"/>
      <c r="K738" s="35"/>
      <c r="L738" s="38"/>
      <c r="M738" s="194"/>
      <c r="N738" s="195"/>
      <c r="O738" s="70"/>
      <c r="P738" s="70"/>
      <c r="Q738" s="70"/>
      <c r="R738" s="70"/>
      <c r="S738" s="70"/>
      <c r="T738" s="71"/>
      <c r="U738" s="33"/>
      <c r="V738" s="33"/>
      <c r="W738" s="33"/>
      <c r="X738" s="33"/>
      <c r="Y738" s="33"/>
      <c r="Z738" s="33"/>
      <c r="AA738" s="33"/>
      <c r="AB738" s="33"/>
      <c r="AC738" s="33"/>
      <c r="AD738" s="33"/>
      <c r="AE738" s="33"/>
      <c r="AT738" s="16" t="s">
        <v>135</v>
      </c>
      <c r="AU738" s="16" t="s">
        <v>83</v>
      </c>
    </row>
    <row r="739" spans="1:65" s="14" customFormat="1" ht="11.25">
      <c r="B739" s="218"/>
      <c r="C739" s="219"/>
      <c r="D739" s="191" t="s">
        <v>136</v>
      </c>
      <c r="E739" s="220" t="s">
        <v>1</v>
      </c>
      <c r="F739" s="221" t="s">
        <v>1024</v>
      </c>
      <c r="G739" s="219"/>
      <c r="H739" s="220" t="s">
        <v>1</v>
      </c>
      <c r="I739" s="222"/>
      <c r="J739" s="219"/>
      <c r="K739" s="219"/>
      <c r="L739" s="223"/>
      <c r="M739" s="224"/>
      <c r="N739" s="225"/>
      <c r="O739" s="225"/>
      <c r="P739" s="225"/>
      <c r="Q739" s="225"/>
      <c r="R739" s="225"/>
      <c r="S739" s="225"/>
      <c r="T739" s="226"/>
      <c r="AT739" s="227" t="s">
        <v>136</v>
      </c>
      <c r="AU739" s="227" t="s">
        <v>83</v>
      </c>
      <c r="AV739" s="14" t="s">
        <v>83</v>
      </c>
      <c r="AW739" s="14" t="s">
        <v>31</v>
      </c>
      <c r="AX739" s="14" t="s">
        <v>75</v>
      </c>
      <c r="AY739" s="227" t="s">
        <v>126</v>
      </c>
    </row>
    <row r="740" spans="1:65" s="12" customFormat="1" ht="11.25">
      <c r="B740" s="196"/>
      <c r="C740" s="197"/>
      <c r="D740" s="191" t="s">
        <v>136</v>
      </c>
      <c r="E740" s="198" t="s">
        <v>1</v>
      </c>
      <c r="F740" s="199" t="s">
        <v>83</v>
      </c>
      <c r="G740" s="197"/>
      <c r="H740" s="200">
        <v>1</v>
      </c>
      <c r="I740" s="201"/>
      <c r="J740" s="197"/>
      <c r="K740" s="197"/>
      <c r="L740" s="202"/>
      <c r="M740" s="203"/>
      <c r="N740" s="204"/>
      <c r="O740" s="204"/>
      <c r="P740" s="204"/>
      <c r="Q740" s="204"/>
      <c r="R740" s="204"/>
      <c r="S740" s="204"/>
      <c r="T740" s="205"/>
      <c r="AT740" s="206" t="s">
        <v>136</v>
      </c>
      <c r="AU740" s="206" t="s">
        <v>83</v>
      </c>
      <c r="AV740" s="12" t="s">
        <v>85</v>
      </c>
      <c r="AW740" s="12" t="s">
        <v>31</v>
      </c>
      <c r="AX740" s="12" t="s">
        <v>75</v>
      </c>
      <c r="AY740" s="206" t="s">
        <v>126</v>
      </c>
    </row>
    <row r="741" spans="1:65" s="14" customFormat="1" ht="11.25">
      <c r="B741" s="218"/>
      <c r="C741" s="219"/>
      <c r="D741" s="191" t="s">
        <v>136</v>
      </c>
      <c r="E741" s="220" t="s">
        <v>1</v>
      </c>
      <c r="F741" s="221" t="s">
        <v>1028</v>
      </c>
      <c r="G741" s="219"/>
      <c r="H741" s="220" t="s">
        <v>1</v>
      </c>
      <c r="I741" s="222"/>
      <c r="J741" s="219"/>
      <c r="K741" s="219"/>
      <c r="L741" s="223"/>
      <c r="M741" s="224"/>
      <c r="N741" s="225"/>
      <c r="O741" s="225"/>
      <c r="P741" s="225"/>
      <c r="Q741" s="225"/>
      <c r="R741" s="225"/>
      <c r="S741" s="225"/>
      <c r="T741" s="226"/>
      <c r="AT741" s="227" t="s">
        <v>136</v>
      </c>
      <c r="AU741" s="227" t="s">
        <v>83</v>
      </c>
      <c r="AV741" s="14" t="s">
        <v>83</v>
      </c>
      <c r="AW741" s="14" t="s">
        <v>31</v>
      </c>
      <c r="AX741" s="14" t="s">
        <v>75</v>
      </c>
      <c r="AY741" s="227" t="s">
        <v>126</v>
      </c>
    </row>
    <row r="742" spans="1:65" s="12" customFormat="1" ht="11.25">
      <c r="B742" s="196"/>
      <c r="C742" s="197"/>
      <c r="D742" s="191" t="s">
        <v>136</v>
      </c>
      <c r="E742" s="198" t="s">
        <v>1</v>
      </c>
      <c r="F742" s="199" t="s">
        <v>85</v>
      </c>
      <c r="G742" s="197"/>
      <c r="H742" s="200">
        <v>2</v>
      </c>
      <c r="I742" s="201"/>
      <c r="J742" s="197"/>
      <c r="K742" s="197"/>
      <c r="L742" s="202"/>
      <c r="M742" s="203"/>
      <c r="N742" s="204"/>
      <c r="O742" s="204"/>
      <c r="P742" s="204"/>
      <c r="Q742" s="204"/>
      <c r="R742" s="204"/>
      <c r="S742" s="204"/>
      <c r="T742" s="205"/>
      <c r="AT742" s="206" t="s">
        <v>136</v>
      </c>
      <c r="AU742" s="206" t="s">
        <v>83</v>
      </c>
      <c r="AV742" s="12" t="s">
        <v>85</v>
      </c>
      <c r="AW742" s="12" t="s">
        <v>31</v>
      </c>
      <c r="AX742" s="12" t="s">
        <v>75</v>
      </c>
      <c r="AY742" s="206" t="s">
        <v>126</v>
      </c>
    </row>
    <row r="743" spans="1:65" s="13" customFormat="1" ht="11.25">
      <c r="B743" s="207"/>
      <c r="C743" s="208"/>
      <c r="D743" s="191" t="s">
        <v>136</v>
      </c>
      <c r="E743" s="209" t="s">
        <v>1</v>
      </c>
      <c r="F743" s="210" t="s">
        <v>138</v>
      </c>
      <c r="G743" s="208"/>
      <c r="H743" s="211">
        <v>3</v>
      </c>
      <c r="I743" s="212"/>
      <c r="J743" s="208"/>
      <c r="K743" s="208"/>
      <c r="L743" s="213"/>
      <c r="M743" s="214"/>
      <c r="N743" s="215"/>
      <c r="O743" s="215"/>
      <c r="P743" s="215"/>
      <c r="Q743" s="215"/>
      <c r="R743" s="215"/>
      <c r="S743" s="215"/>
      <c r="T743" s="216"/>
      <c r="AT743" s="217" t="s">
        <v>136</v>
      </c>
      <c r="AU743" s="217" t="s">
        <v>83</v>
      </c>
      <c r="AV743" s="13" t="s">
        <v>133</v>
      </c>
      <c r="AW743" s="13" t="s">
        <v>31</v>
      </c>
      <c r="AX743" s="13" t="s">
        <v>83</v>
      </c>
      <c r="AY743" s="217" t="s">
        <v>126</v>
      </c>
    </row>
    <row r="744" spans="1:65" s="2" customFormat="1" ht="16.5" customHeight="1">
      <c r="A744" s="33"/>
      <c r="B744" s="34"/>
      <c r="C744" s="177" t="s">
        <v>580</v>
      </c>
      <c r="D744" s="177" t="s">
        <v>127</v>
      </c>
      <c r="E744" s="178" t="s">
        <v>291</v>
      </c>
      <c r="F744" s="179" t="s">
        <v>292</v>
      </c>
      <c r="G744" s="180" t="s">
        <v>142</v>
      </c>
      <c r="H744" s="181">
        <v>6</v>
      </c>
      <c r="I744" s="182"/>
      <c r="J744" s="183">
        <f>ROUND(I744*H744,2)</f>
        <v>0</v>
      </c>
      <c r="K744" s="179" t="s">
        <v>131</v>
      </c>
      <c r="L744" s="184"/>
      <c r="M744" s="185" t="s">
        <v>1</v>
      </c>
      <c r="N744" s="186" t="s">
        <v>40</v>
      </c>
      <c r="O744" s="70"/>
      <c r="P744" s="187">
        <f>O744*H744</f>
        <v>0</v>
      </c>
      <c r="Q744" s="187">
        <v>2E-3</v>
      </c>
      <c r="R744" s="187">
        <f>Q744*H744</f>
        <v>1.2E-2</v>
      </c>
      <c r="S744" s="187">
        <v>0</v>
      </c>
      <c r="T744" s="188">
        <f>S744*H744</f>
        <v>0</v>
      </c>
      <c r="U744" s="33"/>
      <c r="V744" s="33"/>
      <c r="W744" s="33"/>
      <c r="X744" s="33"/>
      <c r="Y744" s="33"/>
      <c r="Z744" s="33"/>
      <c r="AA744" s="33"/>
      <c r="AB744" s="33"/>
      <c r="AC744" s="33"/>
      <c r="AD744" s="33"/>
      <c r="AE744" s="33"/>
      <c r="AR744" s="189" t="s">
        <v>132</v>
      </c>
      <c r="AT744" s="189" t="s">
        <v>127</v>
      </c>
      <c r="AU744" s="189" t="s">
        <v>83</v>
      </c>
      <c r="AY744" s="16" t="s">
        <v>126</v>
      </c>
      <c r="BE744" s="190">
        <f>IF(N744="základní",J744,0)</f>
        <v>0</v>
      </c>
      <c r="BF744" s="190">
        <f>IF(N744="snížená",J744,0)</f>
        <v>0</v>
      </c>
      <c r="BG744" s="190">
        <f>IF(N744="zákl. přenesená",J744,0)</f>
        <v>0</v>
      </c>
      <c r="BH744" s="190">
        <f>IF(N744="sníž. přenesená",J744,0)</f>
        <v>0</v>
      </c>
      <c r="BI744" s="190">
        <f>IF(N744="nulová",J744,0)</f>
        <v>0</v>
      </c>
      <c r="BJ744" s="16" t="s">
        <v>83</v>
      </c>
      <c r="BK744" s="190">
        <f>ROUND(I744*H744,2)</f>
        <v>0</v>
      </c>
      <c r="BL744" s="16" t="s">
        <v>133</v>
      </c>
      <c r="BM744" s="189" t="s">
        <v>1152</v>
      </c>
    </row>
    <row r="745" spans="1:65" s="2" customFormat="1" ht="11.25">
      <c r="A745" s="33"/>
      <c r="B745" s="34"/>
      <c r="C745" s="35"/>
      <c r="D745" s="191" t="s">
        <v>135</v>
      </c>
      <c r="E745" s="35"/>
      <c r="F745" s="192" t="s">
        <v>292</v>
      </c>
      <c r="G745" s="35"/>
      <c r="H745" s="35"/>
      <c r="I745" s="193"/>
      <c r="J745" s="35"/>
      <c r="K745" s="35"/>
      <c r="L745" s="38"/>
      <c r="M745" s="194"/>
      <c r="N745" s="195"/>
      <c r="O745" s="70"/>
      <c r="P745" s="70"/>
      <c r="Q745" s="70"/>
      <c r="R745" s="70"/>
      <c r="S745" s="70"/>
      <c r="T745" s="71"/>
      <c r="U745" s="33"/>
      <c r="V745" s="33"/>
      <c r="W745" s="33"/>
      <c r="X745" s="33"/>
      <c r="Y745" s="33"/>
      <c r="Z745" s="33"/>
      <c r="AA745" s="33"/>
      <c r="AB745" s="33"/>
      <c r="AC745" s="33"/>
      <c r="AD745" s="33"/>
      <c r="AE745" s="33"/>
      <c r="AT745" s="16" t="s">
        <v>135</v>
      </c>
      <c r="AU745" s="16" t="s">
        <v>83</v>
      </c>
    </row>
    <row r="746" spans="1:65" s="14" customFormat="1" ht="11.25">
      <c r="B746" s="218"/>
      <c r="C746" s="219"/>
      <c r="D746" s="191" t="s">
        <v>136</v>
      </c>
      <c r="E746" s="220" t="s">
        <v>1</v>
      </c>
      <c r="F746" s="221" t="s">
        <v>1024</v>
      </c>
      <c r="G746" s="219"/>
      <c r="H746" s="220" t="s">
        <v>1</v>
      </c>
      <c r="I746" s="222"/>
      <c r="J746" s="219"/>
      <c r="K746" s="219"/>
      <c r="L746" s="223"/>
      <c r="M746" s="224"/>
      <c r="N746" s="225"/>
      <c r="O746" s="225"/>
      <c r="P746" s="225"/>
      <c r="Q746" s="225"/>
      <c r="R746" s="225"/>
      <c r="S746" s="225"/>
      <c r="T746" s="226"/>
      <c r="AT746" s="227" t="s">
        <v>136</v>
      </c>
      <c r="AU746" s="227" t="s">
        <v>83</v>
      </c>
      <c r="AV746" s="14" t="s">
        <v>83</v>
      </c>
      <c r="AW746" s="14" t="s">
        <v>31</v>
      </c>
      <c r="AX746" s="14" t="s">
        <v>75</v>
      </c>
      <c r="AY746" s="227" t="s">
        <v>126</v>
      </c>
    </row>
    <row r="747" spans="1:65" s="12" customFormat="1" ht="11.25">
      <c r="B747" s="196"/>
      <c r="C747" s="197"/>
      <c r="D747" s="191" t="s">
        <v>136</v>
      </c>
      <c r="E747" s="198" t="s">
        <v>1</v>
      </c>
      <c r="F747" s="199" t="s">
        <v>85</v>
      </c>
      <c r="G747" s="197"/>
      <c r="H747" s="200">
        <v>2</v>
      </c>
      <c r="I747" s="201"/>
      <c r="J747" s="197"/>
      <c r="K747" s="197"/>
      <c r="L747" s="202"/>
      <c r="M747" s="203"/>
      <c r="N747" s="204"/>
      <c r="O747" s="204"/>
      <c r="P747" s="204"/>
      <c r="Q747" s="204"/>
      <c r="R747" s="204"/>
      <c r="S747" s="204"/>
      <c r="T747" s="205"/>
      <c r="AT747" s="206" t="s">
        <v>136</v>
      </c>
      <c r="AU747" s="206" t="s">
        <v>83</v>
      </c>
      <c r="AV747" s="12" t="s">
        <v>85</v>
      </c>
      <c r="AW747" s="12" t="s">
        <v>31</v>
      </c>
      <c r="AX747" s="12" t="s">
        <v>75</v>
      </c>
      <c r="AY747" s="206" t="s">
        <v>126</v>
      </c>
    </row>
    <row r="748" spans="1:65" s="14" customFormat="1" ht="11.25">
      <c r="B748" s="218"/>
      <c r="C748" s="219"/>
      <c r="D748" s="191" t="s">
        <v>136</v>
      </c>
      <c r="E748" s="220" t="s">
        <v>1</v>
      </c>
      <c r="F748" s="221" t="s">
        <v>1028</v>
      </c>
      <c r="G748" s="219"/>
      <c r="H748" s="220" t="s">
        <v>1</v>
      </c>
      <c r="I748" s="222"/>
      <c r="J748" s="219"/>
      <c r="K748" s="219"/>
      <c r="L748" s="223"/>
      <c r="M748" s="224"/>
      <c r="N748" s="225"/>
      <c r="O748" s="225"/>
      <c r="P748" s="225"/>
      <c r="Q748" s="225"/>
      <c r="R748" s="225"/>
      <c r="S748" s="225"/>
      <c r="T748" s="226"/>
      <c r="AT748" s="227" t="s">
        <v>136</v>
      </c>
      <c r="AU748" s="227" t="s">
        <v>83</v>
      </c>
      <c r="AV748" s="14" t="s">
        <v>83</v>
      </c>
      <c r="AW748" s="14" t="s">
        <v>31</v>
      </c>
      <c r="AX748" s="14" t="s">
        <v>75</v>
      </c>
      <c r="AY748" s="227" t="s">
        <v>126</v>
      </c>
    </row>
    <row r="749" spans="1:65" s="12" customFormat="1" ht="11.25">
      <c r="B749" s="196"/>
      <c r="C749" s="197"/>
      <c r="D749" s="191" t="s">
        <v>136</v>
      </c>
      <c r="E749" s="198" t="s">
        <v>1</v>
      </c>
      <c r="F749" s="199" t="s">
        <v>133</v>
      </c>
      <c r="G749" s="197"/>
      <c r="H749" s="200">
        <v>4</v>
      </c>
      <c r="I749" s="201"/>
      <c r="J749" s="197"/>
      <c r="K749" s="197"/>
      <c r="L749" s="202"/>
      <c r="M749" s="203"/>
      <c r="N749" s="204"/>
      <c r="O749" s="204"/>
      <c r="P749" s="204"/>
      <c r="Q749" s="204"/>
      <c r="R749" s="204"/>
      <c r="S749" s="204"/>
      <c r="T749" s="205"/>
      <c r="AT749" s="206" t="s">
        <v>136</v>
      </c>
      <c r="AU749" s="206" t="s">
        <v>83</v>
      </c>
      <c r="AV749" s="12" t="s">
        <v>85</v>
      </c>
      <c r="AW749" s="12" t="s">
        <v>31</v>
      </c>
      <c r="AX749" s="12" t="s">
        <v>75</v>
      </c>
      <c r="AY749" s="206" t="s">
        <v>126</v>
      </c>
    </row>
    <row r="750" spans="1:65" s="13" customFormat="1" ht="11.25">
      <c r="B750" s="207"/>
      <c r="C750" s="208"/>
      <c r="D750" s="191" t="s">
        <v>136</v>
      </c>
      <c r="E750" s="209" t="s">
        <v>1</v>
      </c>
      <c r="F750" s="210" t="s">
        <v>138</v>
      </c>
      <c r="G750" s="208"/>
      <c r="H750" s="211">
        <v>6</v>
      </c>
      <c r="I750" s="212"/>
      <c r="J750" s="208"/>
      <c r="K750" s="208"/>
      <c r="L750" s="213"/>
      <c r="M750" s="214"/>
      <c r="N750" s="215"/>
      <c r="O750" s="215"/>
      <c r="P750" s="215"/>
      <c r="Q750" s="215"/>
      <c r="R750" s="215"/>
      <c r="S750" s="215"/>
      <c r="T750" s="216"/>
      <c r="AT750" s="217" t="s">
        <v>136</v>
      </c>
      <c r="AU750" s="217" t="s">
        <v>83</v>
      </c>
      <c r="AV750" s="13" t="s">
        <v>133</v>
      </c>
      <c r="AW750" s="13" t="s">
        <v>31</v>
      </c>
      <c r="AX750" s="13" t="s">
        <v>83</v>
      </c>
      <c r="AY750" s="217" t="s">
        <v>126</v>
      </c>
    </row>
    <row r="751" spans="1:65" s="2" customFormat="1" ht="16.5" customHeight="1">
      <c r="A751" s="33"/>
      <c r="B751" s="34"/>
      <c r="C751" s="177" t="s">
        <v>585</v>
      </c>
      <c r="D751" s="177" t="s">
        <v>127</v>
      </c>
      <c r="E751" s="178" t="s">
        <v>345</v>
      </c>
      <c r="F751" s="179" t="s">
        <v>346</v>
      </c>
      <c r="G751" s="180" t="s">
        <v>347</v>
      </c>
      <c r="H751" s="181">
        <v>2068.02</v>
      </c>
      <c r="I751" s="182"/>
      <c r="J751" s="183">
        <f>ROUND(I751*H751,2)</f>
        <v>0</v>
      </c>
      <c r="K751" s="179" t="s">
        <v>131</v>
      </c>
      <c r="L751" s="184"/>
      <c r="M751" s="185" t="s">
        <v>1</v>
      </c>
      <c r="N751" s="186" t="s">
        <v>40</v>
      </c>
      <c r="O751" s="70"/>
      <c r="P751" s="187">
        <f>O751*H751</f>
        <v>0</v>
      </c>
      <c r="Q751" s="187">
        <v>1</v>
      </c>
      <c r="R751" s="187">
        <f>Q751*H751</f>
        <v>2068.02</v>
      </c>
      <c r="S751" s="187">
        <v>0</v>
      </c>
      <c r="T751" s="188">
        <f>S751*H751</f>
        <v>0</v>
      </c>
      <c r="U751" s="33"/>
      <c r="V751" s="33"/>
      <c r="W751" s="33"/>
      <c r="X751" s="33"/>
      <c r="Y751" s="33"/>
      <c r="Z751" s="33"/>
      <c r="AA751" s="33"/>
      <c r="AB751" s="33"/>
      <c r="AC751" s="33"/>
      <c r="AD751" s="33"/>
      <c r="AE751" s="33"/>
      <c r="AR751" s="189" t="s">
        <v>132</v>
      </c>
      <c r="AT751" s="189" t="s">
        <v>127</v>
      </c>
      <c r="AU751" s="189" t="s">
        <v>83</v>
      </c>
      <c r="AY751" s="16" t="s">
        <v>126</v>
      </c>
      <c r="BE751" s="190">
        <f>IF(N751="základní",J751,0)</f>
        <v>0</v>
      </c>
      <c r="BF751" s="190">
        <f>IF(N751="snížená",J751,0)</f>
        <v>0</v>
      </c>
      <c r="BG751" s="190">
        <f>IF(N751="zákl. přenesená",J751,0)</f>
        <v>0</v>
      </c>
      <c r="BH751" s="190">
        <f>IF(N751="sníž. přenesená",J751,0)</f>
        <v>0</v>
      </c>
      <c r="BI751" s="190">
        <f>IF(N751="nulová",J751,0)</f>
        <v>0</v>
      </c>
      <c r="BJ751" s="16" t="s">
        <v>83</v>
      </c>
      <c r="BK751" s="190">
        <f>ROUND(I751*H751,2)</f>
        <v>0</v>
      </c>
      <c r="BL751" s="16" t="s">
        <v>133</v>
      </c>
      <c r="BM751" s="189" t="s">
        <v>1153</v>
      </c>
    </row>
    <row r="752" spans="1:65" s="2" customFormat="1" ht="11.25">
      <c r="A752" s="33"/>
      <c r="B752" s="34"/>
      <c r="C752" s="35"/>
      <c r="D752" s="191" t="s">
        <v>135</v>
      </c>
      <c r="E752" s="35"/>
      <c r="F752" s="192" t="s">
        <v>346</v>
      </c>
      <c r="G752" s="35"/>
      <c r="H752" s="35"/>
      <c r="I752" s="193"/>
      <c r="J752" s="35"/>
      <c r="K752" s="35"/>
      <c r="L752" s="38"/>
      <c r="M752" s="194"/>
      <c r="N752" s="195"/>
      <c r="O752" s="70"/>
      <c r="P752" s="70"/>
      <c r="Q752" s="70"/>
      <c r="R752" s="70"/>
      <c r="S752" s="70"/>
      <c r="T752" s="71"/>
      <c r="U752" s="33"/>
      <c r="V752" s="33"/>
      <c r="W752" s="33"/>
      <c r="X752" s="33"/>
      <c r="Y752" s="33"/>
      <c r="Z752" s="33"/>
      <c r="AA752" s="33"/>
      <c r="AB752" s="33"/>
      <c r="AC752" s="33"/>
      <c r="AD752" s="33"/>
      <c r="AE752" s="33"/>
      <c r="AT752" s="16" t="s">
        <v>135</v>
      </c>
      <c r="AU752" s="16" t="s">
        <v>83</v>
      </c>
    </row>
    <row r="753" spans="1:65" s="14" customFormat="1" ht="11.25">
      <c r="B753" s="218"/>
      <c r="C753" s="219"/>
      <c r="D753" s="191" t="s">
        <v>136</v>
      </c>
      <c r="E753" s="220" t="s">
        <v>1</v>
      </c>
      <c r="F753" s="221" t="s">
        <v>1024</v>
      </c>
      <c r="G753" s="219"/>
      <c r="H753" s="220" t="s">
        <v>1</v>
      </c>
      <c r="I753" s="222"/>
      <c r="J753" s="219"/>
      <c r="K753" s="219"/>
      <c r="L753" s="223"/>
      <c r="M753" s="224"/>
      <c r="N753" s="225"/>
      <c r="O753" s="225"/>
      <c r="P753" s="225"/>
      <c r="Q753" s="225"/>
      <c r="R753" s="225"/>
      <c r="S753" s="225"/>
      <c r="T753" s="226"/>
      <c r="AT753" s="227" t="s">
        <v>136</v>
      </c>
      <c r="AU753" s="227" t="s">
        <v>83</v>
      </c>
      <c r="AV753" s="14" t="s">
        <v>83</v>
      </c>
      <c r="AW753" s="14" t="s">
        <v>31</v>
      </c>
      <c r="AX753" s="14" t="s">
        <v>75</v>
      </c>
      <c r="AY753" s="227" t="s">
        <v>126</v>
      </c>
    </row>
    <row r="754" spans="1:65" s="12" customFormat="1" ht="11.25">
      <c r="B754" s="196"/>
      <c r="C754" s="197"/>
      <c r="D754" s="191" t="s">
        <v>136</v>
      </c>
      <c r="E754" s="198" t="s">
        <v>1</v>
      </c>
      <c r="F754" s="199" t="s">
        <v>1154</v>
      </c>
      <c r="G754" s="197"/>
      <c r="H754" s="200">
        <v>471.24</v>
      </c>
      <c r="I754" s="201"/>
      <c r="J754" s="197"/>
      <c r="K754" s="197"/>
      <c r="L754" s="202"/>
      <c r="M754" s="203"/>
      <c r="N754" s="204"/>
      <c r="O754" s="204"/>
      <c r="P754" s="204"/>
      <c r="Q754" s="204"/>
      <c r="R754" s="204"/>
      <c r="S754" s="204"/>
      <c r="T754" s="205"/>
      <c r="AT754" s="206" t="s">
        <v>136</v>
      </c>
      <c r="AU754" s="206" t="s">
        <v>83</v>
      </c>
      <c r="AV754" s="12" t="s">
        <v>85</v>
      </c>
      <c r="AW754" s="12" t="s">
        <v>31</v>
      </c>
      <c r="AX754" s="12" t="s">
        <v>75</v>
      </c>
      <c r="AY754" s="206" t="s">
        <v>126</v>
      </c>
    </row>
    <row r="755" spans="1:65" s="14" customFormat="1" ht="11.25">
      <c r="B755" s="218"/>
      <c r="C755" s="219"/>
      <c r="D755" s="191" t="s">
        <v>136</v>
      </c>
      <c r="E755" s="220" t="s">
        <v>1</v>
      </c>
      <c r="F755" s="221" t="s">
        <v>1027</v>
      </c>
      <c r="G755" s="219"/>
      <c r="H755" s="220" t="s">
        <v>1</v>
      </c>
      <c r="I755" s="222"/>
      <c r="J755" s="219"/>
      <c r="K755" s="219"/>
      <c r="L755" s="223"/>
      <c r="M755" s="224"/>
      <c r="N755" s="225"/>
      <c r="O755" s="225"/>
      <c r="P755" s="225"/>
      <c r="Q755" s="225"/>
      <c r="R755" s="225"/>
      <c r="S755" s="225"/>
      <c r="T755" s="226"/>
      <c r="AT755" s="227" t="s">
        <v>136</v>
      </c>
      <c r="AU755" s="227" t="s">
        <v>83</v>
      </c>
      <c r="AV755" s="14" t="s">
        <v>83</v>
      </c>
      <c r="AW755" s="14" t="s">
        <v>31</v>
      </c>
      <c r="AX755" s="14" t="s">
        <v>75</v>
      </c>
      <c r="AY755" s="227" t="s">
        <v>126</v>
      </c>
    </row>
    <row r="756" spans="1:65" s="12" customFormat="1" ht="11.25">
      <c r="B756" s="196"/>
      <c r="C756" s="197"/>
      <c r="D756" s="191" t="s">
        <v>136</v>
      </c>
      <c r="E756" s="198" t="s">
        <v>1</v>
      </c>
      <c r="F756" s="199" t="s">
        <v>1154</v>
      </c>
      <c r="G756" s="197"/>
      <c r="H756" s="200">
        <v>471.24</v>
      </c>
      <c r="I756" s="201"/>
      <c r="J756" s="197"/>
      <c r="K756" s="197"/>
      <c r="L756" s="202"/>
      <c r="M756" s="203"/>
      <c r="N756" s="204"/>
      <c r="O756" s="204"/>
      <c r="P756" s="204"/>
      <c r="Q756" s="204"/>
      <c r="R756" s="204"/>
      <c r="S756" s="204"/>
      <c r="T756" s="205"/>
      <c r="AT756" s="206" t="s">
        <v>136</v>
      </c>
      <c r="AU756" s="206" t="s">
        <v>83</v>
      </c>
      <c r="AV756" s="12" t="s">
        <v>85</v>
      </c>
      <c r="AW756" s="12" t="s">
        <v>31</v>
      </c>
      <c r="AX756" s="12" t="s">
        <v>75</v>
      </c>
      <c r="AY756" s="206" t="s">
        <v>126</v>
      </c>
    </row>
    <row r="757" spans="1:65" s="14" customFormat="1" ht="11.25">
      <c r="B757" s="218"/>
      <c r="C757" s="219"/>
      <c r="D757" s="191" t="s">
        <v>136</v>
      </c>
      <c r="E757" s="220" t="s">
        <v>1</v>
      </c>
      <c r="F757" s="221" t="s">
        <v>1028</v>
      </c>
      <c r="G757" s="219"/>
      <c r="H757" s="220" t="s">
        <v>1</v>
      </c>
      <c r="I757" s="222"/>
      <c r="J757" s="219"/>
      <c r="K757" s="219"/>
      <c r="L757" s="223"/>
      <c r="M757" s="224"/>
      <c r="N757" s="225"/>
      <c r="O757" s="225"/>
      <c r="P757" s="225"/>
      <c r="Q757" s="225"/>
      <c r="R757" s="225"/>
      <c r="S757" s="225"/>
      <c r="T757" s="226"/>
      <c r="AT757" s="227" t="s">
        <v>136</v>
      </c>
      <c r="AU757" s="227" t="s">
        <v>83</v>
      </c>
      <c r="AV757" s="14" t="s">
        <v>83</v>
      </c>
      <c r="AW757" s="14" t="s">
        <v>31</v>
      </c>
      <c r="AX757" s="14" t="s">
        <v>75</v>
      </c>
      <c r="AY757" s="227" t="s">
        <v>126</v>
      </c>
    </row>
    <row r="758" spans="1:65" s="12" customFormat="1" ht="11.25">
      <c r="B758" s="196"/>
      <c r="C758" s="197"/>
      <c r="D758" s="191" t="s">
        <v>136</v>
      </c>
      <c r="E758" s="198" t="s">
        <v>1</v>
      </c>
      <c r="F758" s="199" t="s">
        <v>1155</v>
      </c>
      <c r="G758" s="197"/>
      <c r="H758" s="200">
        <v>654.84</v>
      </c>
      <c r="I758" s="201"/>
      <c r="J758" s="197"/>
      <c r="K758" s="197"/>
      <c r="L758" s="202"/>
      <c r="M758" s="203"/>
      <c r="N758" s="204"/>
      <c r="O758" s="204"/>
      <c r="P758" s="204"/>
      <c r="Q758" s="204"/>
      <c r="R758" s="204"/>
      <c r="S758" s="204"/>
      <c r="T758" s="205"/>
      <c r="AT758" s="206" t="s">
        <v>136</v>
      </c>
      <c r="AU758" s="206" t="s">
        <v>83</v>
      </c>
      <c r="AV758" s="12" t="s">
        <v>85</v>
      </c>
      <c r="AW758" s="12" t="s">
        <v>31</v>
      </c>
      <c r="AX758" s="12" t="s">
        <v>75</v>
      </c>
      <c r="AY758" s="206" t="s">
        <v>126</v>
      </c>
    </row>
    <row r="759" spans="1:65" s="14" customFormat="1" ht="11.25">
      <c r="B759" s="218"/>
      <c r="C759" s="219"/>
      <c r="D759" s="191" t="s">
        <v>136</v>
      </c>
      <c r="E759" s="220" t="s">
        <v>1</v>
      </c>
      <c r="F759" s="221" t="s">
        <v>1156</v>
      </c>
      <c r="G759" s="219"/>
      <c r="H759" s="220" t="s">
        <v>1</v>
      </c>
      <c r="I759" s="222"/>
      <c r="J759" s="219"/>
      <c r="K759" s="219"/>
      <c r="L759" s="223"/>
      <c r="M759" s="224"/>
      <c r="N759" s="225"/>
      <c r="O759" s="225"/>
      <c r="P759" s="225"/>
      <c r="Q759" s="225"/>
      <c r="R759" s="225"/>
      <c r="S759" s="225"/>
      <c r="T759" s="226"/>
      <c r="AT759" s="227" t="s">
        <v>136</v>
      </c>
      <c r="AU759" s="227" t="s">
        <v>83</v>
      </c>
      <c r="AV759" s="14" t="s">
        <v>83</v>
      </c>
      <c r="AW759" s="14" t="s">
        <v>31</v>
      </c>
      <c r="AX759" s="14" t="s">
        <v>75</v>
      </c>
      <c r="AY759" s="227" t="s">
        <v>126</v>
      </c>
    </row>
    <row r="760" spans="1:65" s="12" customFormat="1" ht="11.25">
      <c r="B760" s="196"/>
      <c r="C760" s="197"/>
      <c r="D760" s="191" t="s">
        <v>136</v>
      </c>
      <c r="E760" s="198" t="s">
        <v>1</v>
      </c>
      <c r="F760" s="199" t="s">
        <v>1157</v>
      </c>
      <c r="G760" s="197"/>
      <c r="H760" s="200">
        <v>114.3</v>
      </c>
      <c r="I760" s="201"/>
      <c r="J760" s="197"/>
      <c r="K760" s="197"/>
      <c r="L760" s="202"/>
      <c r="M760" s="203"/>
      <c r="N760" s="204"/>
      <c r="O760" s="204"/>
      <c r="P760" s="204"/>
      <c r="Q760" s="204"/>
      <c r="R760" s="204"/>
      <c r="S760" s="204"/>
      <c r="T760" s="205"/>
      <c r="AT760" s="206" t="s">
        <v>136</v>
      </c>
      <c r="AU760" s="206" t="s">
        <v>83</v>
      </c>
      <c r="AV760" s="12" t="s">
        <v>85</v>
      </c>
      <c r="AW760" s="12" t="s">
        <v>31</v>
      </c>
      <c r="AX760" s="12" t="s">
        <v>75</v>
      </c>
      <c r="AY760" s="206" t="s">
        <v>126</v>
      </c>
    </row>
    <row r="761" spans="1:65" s="14" customFormat="1" ht="11.25">
      <c r="B761" s="218"/>
      <c r="C761" s="219"/>
      <c r="D761" s="191" t="s">
        <v>136</v>
      </c>
      <c r="E761" s="220" t="s">
        <v>1</v>
      </c>
      <c r="F761" s="221" t="s">
        <v>1158</v>
      </c>
      <c r="G761" s="219"/>
      <c r="H761" s="220" t="s">
        <v>1</v>
      </c>
      <c r="I761" s="222"/>
      <c r="J761" s="219"/>
      <c r="K761" s="219"/>
      <c r="L761" s="223"/>
      <c r="M761" s="224"/>
      <c r="N761" s="225"/>
      <c r="O761" s="225"/>
      <c r="P761" s="225"/>
      <c r="Q761" s="225"/>
      <c r="R761" s="225"/>
      <c r="S761" s="225"/>
      <c r="T761" s="226"/>
      <c r="AT761" s="227" t="s">
        <v>136</v>
      </c>
      <c r="AU761" s="227" t="s">
        <v>83</v>
      </c>
      <c r="AV761" s="14" t="s">
        <v>83</v>
      </c>
      <c r="AW761" s="14" t="s">
        <v>31</v>
      </c>
      <c r="AX761" s="14" t="s">
        <v>75</v>
      </c>
      <c r="AY761" s="227" t="s">
        <v>126</v>
      </c>
    </row>
    <row r="762" spans="1:65" s="12" customFormat="1" ht="11.25">
      <c r="B762" s="196"/>
      <c r="C762" s="197"/>
      <c r="D762" s="191" t="s">
        <v>136</v>
      </c>
      <c r="E762" s="198" t="s">
        <v>1</v>
      </c>
      <c r="F762" s="199" t="s">
        <v>1159</v>
      </c>
      <c r="G762" s="197"/>
      <c r="H762" s="200">
        <v>124.2</v>
      </c>
      <c r="I762" s="201"/>
      <c r="J762" s="197"/>
      <c r="K762" s="197"/>
      <c r="L762" s="202"/>
      <c r="M762" s="203"/>
      <c r="N762" s="204"/>
      <c r="O762" s="204"/>
      <c r="P762" s="204"/>
      <c r="Q762" s="204"/>
      <c r="R762" s="204"/>
      <c r="S762" s="204"/>
      <c r="T762" s="205"/>
      <c r="AT762" s="206" t="s">
        <v>136</v>
      </c>
      <c r="AU762" s="206" t="s">
        <v>83</v>
      </c>
      <c r="AV762" s="12" t="s">
        <v>85</v>
      </c>
      <c r="AW762" s="12" t="s">
        <v>31</v>
      </c>
      <c r="AX762" s="12" t="s">
        <v>75</v>
      </c>
      <c r="AY762" s="206" t="s">
        <v>126</v>
      </c>
    </row>
    <row r="763" spans="1:65" s="14" customFormat="1" ht="11.25">
      <c r="B763" s="218"/>
      <c r="C763" s="219"/>
      <c r="D763" s="191" t="s">
        <v>136</v>
      </c>
      <c r="E763" s="220" t="s">
        <v>1</v>
      </c>
      <c r="F763" s="221" t="s">
        <v>1160</v>
      </c>
      <c r="G763" s="219"/>
      <c r="H763" s="220" t="s">
        <v>1</v>
      </c>
      <c r="I763" s="222"/>
      <c r="J763" s="219"/>
      <c r="K763" s="219"/>
      <c r="L763" s="223"/>
      <c r="M763" s="224"/>
      <c r="N763" s="225"/>
      <c r="O763" s="225"/>
      <c r="P763" s="225"/>
      <c r="Q763" s="225"/>
      <c r="R763" s="225"/>
      <c r="S763" s="225"/>
      <c r="T763" s="226"/>
      <c r="AT763" s="227" t="s">
        <v>136</v>
      </c>
      <c r="AU763" s="227" t="s">
        <v>83</v>
      </c>
      <c r="AV763" s="14" t="s">
        <v>83</v>
      </c>
      <c r="AW763" s="14" t="s">
        <v>31</v>
      </c>
      <c r="AX763" s="14" t="s">
        <v>75</v>
      </c>
      <c r="AY763" s="227" t="s">
        <v>126</v>
      </c>
    </row>
    <row r="764" spans="1:65" s="12" customFormat="1" ht="11.25">
      <c r="B764" s="196"/>
      <c r="C764" s="197"/>
      <c r="D764" s="191" t="s">
        <v>136</v>
      </c>
      <c r="E764" s="198" t="s">
        <v>1</v>
      </c>
      <c r="F764" s="199" t="s">
        <v>1161</v>
      </c>
      <c r="G764" s="197"/>
      <c r="H764" s="200">
        <v>127.8</v>
      </c>
      <c r="I764" s="201"/>
      <c r="J764" s="197"/>
      <c r="K764" s="197"/>
      <c r="L764" s="202"/>
      <c r="M764" s="203"/>
      <c r="N764" s="204"/>
      <c r="O764" s="204"/>
      <c r="P764" s="204"/>
      <c r="Q764" s="204"/>
      <c r="R764" s="204"/>
      <c r="S764" s="204"/>
      <c r="T764" s="205"/>
      <c r="AT764" s="206" t="s">
        <v>136</v>
      </c>
      <c r="AU764" s="206" t="s">
        <v>83</v>
      </c>
      <c r="AV764" s="12" t="s">
        <v>85</v>
      </c>
      <c r="AW764" s="12" t="s">
        <v>31</v>
      </c>
      <c r="AX764" s="12" t="s">
        <v>75</v>
      </c>
      <c r="AY764" s="206" t="s">
        <v>126</v>
      </c>
    </row>
    <row r="765" spans="1:65" s="14" customFormat="1" ht="11.25">
      <c r="B765" s="218"/>
      <c r="C765" s="219"/>
      <c r="D765" s="191" t="s">
        <v>136</v>
      </c>
      <c r="E765" s="220" t="s">
        <v>1</v>
      </c>
      <c r="F765" s="221" t="s">
        <v>830</v>
      </c>
      <c r="G765" s="219"/>
      <c r="H765" s="220" t="s">
        <v>1</v>
      </c>
      <c r="I765" s="222"/>
      <c r="J765" s="219"/>
      <c r="K765" s="219"/>
      <c r="L765" s="223"/>
      <c r="M765" s="224"/>
      <c r="N765" s="225"/>
      <c r="O765" s="225"/>
      <c r="P765" s="225"/>
      <c r="Q765" s="225"/>
      <c r="R765" s="225"/>
      <c r="S765" s="225"/>
      <c r="T765" s="226"/>
      <c r="AT765" s="227" t="s">
        <v>136</v>
      </c>
      <c r="AU765" s="227" t="s">
        <v>83</v>
      </c>
      <c r="AV765" s="14" t="s">
        <v>83</v>
      </c>
      <c r="AW765" s="14" t="s">
        <v>31</v>
      </c>
      <c r="AX765" s="14" t="s">
        <v>75</v>
      </c>
      <c r="AY765" s="227" t="s">
        <v>126</v>
      </c>
    </row>
    <row r="766" spans="1:65" s="12" customFormat="1" ht="11.25">
      <c r="B766" s="196"/>
      <c r="C766" s="197"/>
      <c r="D766" s="191" t="s">
        <v>136</v>
      </c>
      <c r="E766" s="198" t="s">
        <v>1</v>
      </c>
      <c r="F766" s="199" t="s">
        <v>1162</v>
      </c>
      <c r="G766" s="197"/>
      <c r="H766" s="200">
        <v>104.4</v>
      </c>
      <c r="I766" s="201"/>
      <c r="J766" s="197"/>
      <c r="K766" s="197"/>
      <c r="L766" s="202"/>
      <c r="M766" s="203"/>
      <c r="N766" s="204"/>
      <c r="O766" s="204"/>
      <c r="P766" s="204"/>
      <c r="Q766" s="204"/>
      <c r="R766" s="204"/>
      <c r="S766" s="204"/>
      <c r="T766" s="205"/>
      <c r="AT766" s="206" t="s">
        <v>136</v>
      </c>
      <c r="AU766" s="206" t="s">
        <v>83</v>
      </c>
      <c r="AV766" s="12" t="s">
        <v>85</v>
      </c>
      <c r="AW766" s="12" t="s">
        <v>31</v>
      </c>
      <c r="AX766" s="12" t="s">
        <v>75</v>
      </c>
      <c r="AY766" s="206" t="s">
        <v>126</v>
      </c>
    </row>
    <row r="767" spans="1:65" s="13" customFormat="1" ht="11.25">
      <c r="B767" s="207"/>
      <c r="C767" s="208"/>
      <c r="D767" s="191" t="s">
        <v>136</v>
      </c>
      <c r="E767" s="209" t="s">
        <v>1</v>
      </c>
      <c r="F767" s="210" t="s">
        <v>138</v>
      </c>
      <c r="G767" s="208"/>
      <c r="H767" s="211">
        <v>2068.02</v>
      </c>
      <c r="I767" s="212"/>
      <c r="J767" s="208"/>
      <c r="K767" s="208"/>
      <c r="L767" s="213"/>
      <c r="M767" s="214"/>
      <c r="N767" s="215"/>
      <c r="O767" s="215"/>
      <c r="P767" s="215"/>
      <c r="Q767" s="215"/>
      <c r="R767" s="215"/>
      <c r="S767" s="215"/>
      <c r="T767" s="216"/>
      <c r="AT767" s="217" t="s">
        <v>136</v>
      </c>
      <c r="AU767" s="217" t="s">
        <v>83</v>
      </c>
      <c r="AV767" s="13" t="s">
        <v>133</v>
      </c>
      <c r="AW767" s="13" t="s">
        <v>31</v>
      </c>
      <c r="AX767" s="13" t="s">
        <v>83</v>
      </c>
      <c r="AY767" s="217" t="s">
        <v>126</v>
      </c>
    </row>
    <row r="768" spans="1:65" s="2" customFormat="1" ht="16.5" customHeight="1">
      <c r="A768" s="33"/>
      <c r="B768" s="34"/>
      <c r="C768" s="177" t="s">
        <v>595</v>
      </c>
      <c r="D768" s="177" t="s">
        <v>127</v>
      </c>
      <c r="E768" s="178" t="s">
        <v>351</v>
      </c>
      <c r="F768" s="179" t="s">
        <v>352</v>
      </c>
      <c r="G768" s="180" t="s">
        <v>347</v>
      </c>
      <c r="H768" s="181">
        <v>25.4</v>
      </c>
      <c r="I768" s="182"/>
      <c r="J768" s="183">
        <f>ROUND(I768*H768,2)</f>
        <v>0</v>
      </c>
      <c r="K768" s="179" t="s">
        <v>131</v>
      </c>
      <c r="L768" s="184"/>
      <c r="M768" s="185" t="s">
        <v>1</v>
      </c>
      <c r="N768" s="186" t="s">
        <v>40</v>
      </c>
      <c r="O768" s="70"/>
      <c r="P768" s="187">
        <f>O768*H768</f>
        <v>0</v>
      </c>
      <c r="Q768" s="187">
        <v>1</v>
      </c>
      <c r="R768" s="187">
        <f>Q768*H768</f>
        <v>25.4</v>
      </c>
      <c r="S768" s="187">
        <v>0</v>
      </c>
      <c r="T768" s="188">
        <f>S768*H768</f>
        <v>0</v>
      </c>
      <c r="U768" s="33"/>
      <c r="V768" s="33"/>
      <c r="W768" s="33"/>
      <c r="X768" s="33"/>
      <c r="Y768" s="33"/>
      <c r="Z768" s="33"/>
      <c r="AA768" s="33"/>
      <c r="AB768" s="33"/>
      <c r="AC768" s="33"/>
      <c r="AD768" s="33"/>
      <c r="AE768" s="33"/>
      <c r="AR768" s="189" t="s">
        <v>132</v>
      </c>
      <c r="AT768" s="189" t="s">
        <v>127</v>
      </c>
      <c r="AU768" s="189" t="s">
        <v>83</v>
      </c>
      <c r="AY768" s="16" t="s">
        <v>126</v>
      </c>
      <c r="BE768" s="190">
        <f>IF(N768="základní",J768,0)</f>
        <v>0</v>
      </c>
      <c r="BF768" s="190">
        <f>IF(N768="snížená",J768,0)</f>
        <v>0</v>
      </c>
      <c r="BG768" s="190">
        <f>IF(N768="zákl. přenesená",J768,0)</f>
        <v>0</v>
      </c>
      <c r="BH768" s="190">
        <f>IF(N768="sníž. přenesená",J768,0)</f>
        <v>0</v>
      </c>
      <c r="BI768" s="190">
        <f>IF(N768="nulová",J768,0)</f>
        <v>0</v>
      </c>
      <c r="BJ768" s="16" t="s">
        <v>83</v>
      </c>
      <c r="BK768" s="190">
        <f>ROUND(I768*H768,2)</f>
        <v>0</v>
      </c>
      <c r="BL768" s="16" t="s">
        <v>133</v>
      </c>
      <c r="BM768" s="189" t="s">
        <v>1163</v>
      </c>
    </row>
    <row r="769" spans="1:65" s="2" customFormat="1" ht="11.25">
      <c r="A769" s="33"/>
      <c r="B769" s="34"/>
      <c r="C769" s="35"/>
      <c r="D769" s="191" t="s">
        <v>135</v>
      </c>
      <c r="E769" s="35"/>
      <c r="F769" s="192" t="s">
        <v>352</v>
      </c>
      <c r="G769" s="35"/>
      <c r="H769" s="35"/>
      <c r="I769" s="193"/>
      <c r="J769" s="35"/>
      <c r="K769" s="35"/>
      <c r="L769" s="38"/>
      <c r="M769" s="194"/>
      <c r="N769" s="195"/>
      <c r="O769" s="70"/>
      <c r="P769" s="70"/>
      <c r="Q769" s="70"/>
      <c r="R769" s="70"/>
      <c r="S769" s="70"/>
      <c r="T769" s="71"/>
      <c r="U769" s="33"/>
      <c r="V769" s="33"/>
      <c r="W769" s="33"/>
      <c r="X769" s="33"/>
      <c r="Y769" s="33"/>
      <c r="Z769" s="33"/>
      <c r="AA769" s="33"/>
      <c r="AB769" s="33"/>
      <c r="AC769" s="33"/>
      <c r="AD769" s="33"/>
      <c r="AE769" s="33"/>
      <c r="AT769" s="16" t="s">
        <v>135</v>
      </c>
      <c r="AU769" s="16" t="s">
        <v>83</v>
      </c>
    </row>
    <row r="770" spans="1:65" s="14" customFormat="1" ht="11.25">
      <c r="B770" s="218"/>
      <c r="C770" s="219"/>
      <c r="D770" s="191" t="s">
        <v>136</v>
      </c>
      <c r="E770" s="220" t="s">
        <v>1</v>
      </c>
      <c r="F770" s="221" t="s">
        <v>1164</v>
      </c>
      <c r="G770" s="219"/>
      <c r="H770" s="220" t="s">
        <v>1</v>
      </c>
      <c r="I770" s="222"/>
      <c r="J770" s="219"/>
      <c r="K770" s="219"/>
      <c r="L770" s="223"/>
      <c r="M770" s="224"/>
      <c r="N770" s="225"/>
      <c r="O770" s="225"/>
      <c r="P770" s="225"/>
      <c r="Q770" s="225"/>
      <c r="R770" s="225"/>
      <c r="S770" s="225"/>
      <c r="T770" s="226"/>
      <c r="AT770" s="227" t="s">
        <v>136</v>
      </c>
      <c r="AU770" s="227" t="s">
        <v>83</v>
      </c>
      <c r="AV770" s="14" t="s">
        <v>83</v>
      </c>
      <c r="AW770" s="14" t="s">
        <v>31</v>
      </c>
      <c r="AX770" s="14" t="s">
        <v>75</v>
      </c>
      <c r="AY770" s="227" t="s">
        <v>126</v>
      </c>
    </row>
    <row r="771" spans="1:65" s="12" customFormat="1" ht="11.25">
      <c r="B771" s="196"/>
      <c r="C771" s="197"/>
      <c r="D771" s="191" t="s">
        <v>136</v>
      </c>
      <c r="E771" s="198" t="s">
        <v>1</v>
      </c>
      <c r="F771" s="199" t="s">
        <v>1165</v>
      </c>
      <c r="G771" s="197"/>
      <c r="H771" s="200">
        <v>8.4</v>
      </c>
      <c r="I771" s="201"/>
      <c r="J771" s="197"/>
      <c r="K771" s="197"/>
      <c r="L771" s="202"/>
      <c r="M771" s="203"/>
      <c r="N771" s="204"/>
      <c r="O771" s="204"/>
      <c r="P771" s="204"/>
      <c r="Q771" s="204"/>
      <c r="R771" s="204"/>
      <c r="S771" s="204"/>
      <c r="T771" s="205"/>
      <c r="AT771" s="206" t="s">
        <v>136</v>
      </c>
      <c r="AU771" s="206" t="s">
        <v>83</v>
      </c>
      <c r="AV771" s="12" t="s">
        <v>85</v>
      </c>
      <c r="AW771" s="12" t="s">
        <v>31</v>
      </c>
      <c r="AX771" s="12" t="s">
        <v>75</v>
      </c>
      <c r="AY771" s="206" t="s">
        <v>126</v>
      </c>
    </row>
    <row r="772" spans="1:65" s="14" customFormat="1" ht="11.25">
      <c r="B772" s="218"/>
      <c r="C772" s="219"/>
      <c r="D772" s="191" t="s">
        <v>136</v>
      </c>
      <c r="E772" s="220" t="s">
        <v>1</v>
      </c>
      <c r="F772" s="221" t="s">
        <v>1131</v>
      </c>
      <c r="G772" s="219"/>
      <c r="H772" s="220" t="s">
        <v>1</v>
      </c>
      <c r="I772" s="222"/>
      <c r="J772" s="219"/>
      <c r="K772" s="219"/>
      <c r="L772" s="223"/>
      <c r="M772" s="224"/>
      <c r="N772" s="225"/>
      <c r="O772" s="225"/>
      <c r="P772" s="225"/>
      <c r="Q772" s="225"/>
      <c r="R772" s="225"/>
      <c r="S772" s="225"/>
      <c r="T772" s="226"/>
      <c r="AT772" s="227" t="s">
        <v>136</v>
      </c>
      <c r="AU772" s="227" t="s">
        <v>83</v>
      </c>
      <c r="AV772" s="14" t="s">
        <v>83</v>
      </c>
      <c r="AW772" s="14" t="s">
        <v>31</v>
      </c>
      <c r="AX772" s="14" t="s">
        <v>75</v>
      </c>
      <c r="AY772" s="227" t="s">
        <v>126</v>
      </c>
    </row>
    <row r="773" spans="1:65" s="12" customFormat="1" ht="11.25">
      <c r="B773" s="196"/>
      <c r="C773" s="197"/>
      <c r="D773" s="191" t="s">
        <v>136</v>
      </c>
      <c r="E773" s="198" t="s">
        <v>1</v>
      </c>
      <c r="F773" s="199" t="s">
        <v>1166</v>
      </c>
      <c r="G773" s="197"/>
      <c r="H773" s="200">
        <v>4.2</v>
      </c>
      <c r="I773" s="201"/>
      <c r="J773" s="197"/>
      <c r="K773" s="197"/>
      <c r="L773" s="202"/>
      <c r="M773" s="203"/>
      <c r="N773" s="204"/>
      <c r="O773" s="204"/>
      <c r="P773" s="204"/>
      <c r="Q773" s="204"/>
      <c r="R773" s="204"/>
      <c r="S773" s="204"/>
      <c r="T773" s="205"/>
      <c r="AT773" s="206" t="s">
        <v>136</v>
      </c>
      <c r="AU773" s="206" t="s">
        <v>83</v>
      </c>
      <c r="AV773" s="12" t="s">
        <v>85</v>
      </c>
      <c r="AW773" s="12" t="s">
        <v>31</v>
      </c>
      <c r="AX773" s="12" t="s">
        <v>75</v>
      </c>
      <c r="AY773" s="206" t="s">
        <v>126</v>
      </c>
    </row>
    <row r="774" spans="1:65" s="14" customFormat="1" ht="11.25">
      <c r="B774" s="218"/>
      <c r="C774" s="219"/>
      <c r="D774" s="191" t="s">
        <v>136</v>
      </c>
      <c r="E774" s="220" t="s">
        <v>1</v>
      </c>
      <c r="F774" s="221" t="s">
        <v>1167</v>
      </c>
      <c r="G774" s="219"/>
      <c r="H774" s="220" t="s">
        <v>1</v>
      </c>
      <c r="I774" s="222"/>
      <c r="J774" s="219"/>
      <c r="K774" s="219"/>
      <c r="L774" s="223"/>
      <c r="M774" s="224"/>
      <c r="N774" s="225"/>
      <c r="O774" s="225"/>
      <c r="P774" s="225"/>
      <c r="Q774" s="225"/>
      <c r="R774" s="225"/>
      <c r="S774" s="225"/>
      <c r="T774" s="226"/>
      <c r="AT774" s="227" t="s">
        <v>136</v>
      </c>
      <c r="AU774" s="227" t="s">
        <v>83</v>
      </c>
      <c r="AV774" s="14" t="s">
        <v>83</v>
      </c>
      <c r="AW774" s="14" t="s">
        <v>31</v>
      </c>
      <c r="AX774" s="14" t="s">
        <v>75</v>
      </c>
      <c r="AY774" s="227" t="s">
        <v>126</v>
      </c>
    </row>
    <row r="775" spans="1:65" s="12" customFormat="1" ht="11.25">
      <c r="B775" s="196"/>
      <c r="C775" s="197"/>
      <c r="D775" s="191" t="s">
        <v>136</v>
      </c>
      <c r="E775" s="198" t="s">
        <v>1</v>
      </c>
      <c r="F775" s="199" t="s">
        <v>883</v>
      </c>
      <c r="G775" s="197"/>
      <c r="H775" s="200">
        <v>2</v>
      </c>
      <c r="I775" s="201"/>
      <c r="J775" s="197"/>
      <c r="K775" s="197"/>
      <c r="L775" s="202"/>
      <c r="M775" s="203"/>
      <c r="N775" s="204"/>
      <c r="O775" s="204"/>
      <c r="P775" s="204"/>
      <c r="Q775" s="204"/>
      <c r="R775" s="204"/>
      <c r="S775" s="204"/>
      <c r="T775" s="205"/>
      <c r="AT775" s="206" t="s">
        <v>136</v>
      </c>
      <c r="AU775" s="206" t="s">
        <v>83</v>
      </c>
      <c r="AV775" s="12" t="s">
        <v>85</v>
      </c>
      <c r="AW775" s="12" t="s">
        <v>31</v>
      </c>
      <c r="AX775" s="12" t="s">
        <v>75</v>
      </c>
      <c r="AY775" s="206" t="s">
        <v>126</v>
      </c>
    </row>
    <row r="776" spans="1:65" s="14" customFormat="1" ht="11.25">
      <c r="B776" s="218"/>
      <c r="C776" s="219"/>
      <c r="D776" s="191" t="s">
        <v>136</v>
      </c>
      <c r="E776" s="220" t="s">
        <v>1</v>
      </c>
      <c r="F776" s="221" t="s">
        <v>1168</v>
      </c>
      <c r="G776" s="219"/>
      <c r="H776" s="220" t="s">
        <v>1</v>
      </c>
      <c r="I776" s="222"/>
      <c r="J776" s="219"/>
      <c r="K776" s="219"/>
      <c r="L776" s="223"/>
      <c r="M776" s="224"/>
      <c r="N776" s="225"/>
      <c r="O776" s="225"/>
      <c r="P776" s="225"/>
      <c r="Q776" s="225"/>
      <c r="R776" s="225"/>
      <c r="S776" s="225"/>
      <c r="T776" s="226"/>
      <c r="AT776" s="227" t="s">
        <v>136</v>
      </c>
      <c r="AU776" s="227" t="s">
        <v>83</v>
      </c>
      <c r="AV776" s="14" t="s">
        <v>83</v>
      </c>
      <c r="AW776" s="14" t="s">
        <v>31</v>
      </c>
      <c r="AX776" s="14" t="s">
        <v>75</v>
      </c>
      <c r="AY776" s="227" t="s">
        <v>126</v>
      </c>
    </row>
    <row r="777" spans="1:65" s="12" customFormat="1" ht="11.25">
      <c r="B777" s="196"/>
      <c r="C777" s="197"/>
      <c r="D777" s="191" t="s">
        <v>136</v>
      </c>
      <c r="E777" s="198" t="s">
        <v>1</v>
      </c>
      <c r="F777" s="199" t="s">
        <v>1169</v>
      </c>
      <c r="G777" s="197"/>
      <c r="H777" s="200">
        <v>10.8</v>
      </c>
      <c r="I777" s="201"/>
      <c r="J777" s="197"/>
      <c r="K777" s="197"/>
      <c r="L777" s="202"/>
      <c r="M777" s="203"/>
      <c r="N777" s="204"/>
      <c r="O777" s="204"/>
      <c r="P777" s="204"/>
      <c r="Q777" s="204"/>
      <c r="R777" s="204"/>
      <c r="S777" s="204"/>
      <c r="T777" s="205"/>
      <c r="AT777" s="206" t="s">
        <v>136</v>
      </c>
      <c r="AU777" s="206" t="s">
        <v>83</v>
      </c>
      <c r="AV777" s="12" t="s">
        <v>85</v>
      </c>
      <c r="AW777" s="12" t="s">
        <v>31</v>
      </c>
      <c r="AX777" s="12" t="s">
        <v>75</v>
      </c>
      <c r="AY777" s="206" t="s">
        <v>126</v>
      </c>
    </row>
    <row r="778" spans="1:65" s="13" customFormat="1" ht="11.25">
      <c r="B778" s="207"/>
      <c r="C778" s="208"/>
      <c r="D778" s="191" t="s">
        <v>136</v>
      </c>
      <c r="E778" s="209" t="s">
        <v>1</v>
      </c>
      <c r="F778" s="210" t="s">
        <v>138</v>
      </c>
      <c r="G778" s="208"/>
      <c r="H778" s="211">
        <v>25.4</v>
      </c>
      <c r="I778" s="212"/>
      <c r="J778" s="208"/>
      <c r="K778" s="208"/>
      <c r="L778" s="213"/>
      <c r="M778" s="214"/>
      <c r="N778" s="215"/>
      <c r="O778" s="215"/>
      <c r="P778" s="215"/>
      <c r="Q778" s="215"/>
      <c r="R778" s="215"/>
      <c r="S778" s="215"/>
      <c r="T778" s="216"/>
      <c r="AT778" s="217" t="s">
        <v>136</v>
      </c>
      <c r="AU778" s="217" t="s">
        <v>83</v>
      </c>
      <c r="AV778" s="13" t="s">
        <v>133</v>
      </c>
      <c r="AW778" s="13" t="s">
        <v>31</v>
      </c>
      <c r="AX778" s="13" t="s">
        <v>83</v>
      </c>
      <c r="AY778" s="217" t="s">
        <v>126</v>
      </c>
    </row>
    <row r="779" spans="1:65" s="2" customFormat="1" ht="16.5" customHeight="1">
      <c r="A779" s="33"/>
      <c r="B779" s="34"/>
      <c r="C779" s="177" t="s">
        <v>600</v>
      </c>
      <c r="D779" s="177" t="s">
        <v>127</v>
      </c>
      <c r="E779" s="178" t="s">
        <v>424</v>
      </c>
      <c r="F779" s="179" t="s">
        <v>425</v>
      </c>
      <c r="G779" s="180" t="s">
        <v>426</v>
      </c>
      <c r="H779" s="181">
        <v>9</v>
      </c>
      <c r="I779" s="182"/>
      <c r="J779" s="183">
        <f>ROUND(I779*H779,2)</f>
        <v>0</v>
      </c>
      <c r="K779" s="179" t="s">
        <v>131</v>
      </c>
      <c r="L779" s="184"/>
      <c r="M779" s="185" t="s">
        <v>1</v>
      </c>
      <c r="N779" s="186" t="s">
        <v>40</v>
      </c>
      <c r="O779" s="70"/>
      <c r="P779" s="187">
        <f>O779*H779</f>
        <v>0</v>
      </c>
      <c r="Q779" s="187">
        <v>1E-4</v>
      </c>
      <c r="R779" s="187">
        <f>Q779*H779</f>
        <v>9.0000000000000008E-4</v>
      </c>
      <c r="S779" s="187">
        <v>0</v>
      </c>
      <c r="T779" s="188">
        <f>S779*H779</f>
        <v>0</v>
      </c>
      <c r="U779" s="33"/>
      <c r="V779" s="33"/>
      <c r="W779" s="33"/>
      <c r="X779" s="33"/>
      <c r="Y779" s="33"/>
      <c r="Z779" s="33"/>
      <c r="AA779" s="33"/>
      <c r="AB779" s="33"/>
      <c r="AC779" s="33"/>
      <c r="AD779" s="33"/>
      <c r="AE779" s="33"/>
      <c r="AR779" s="189" t="s">
        <v>132</v>
      </c>
      <c r="AT779" s="189" t="s">
        <v>127</v>
      </c>
      <c r="AU779" s="189" t="s">
        <v>83</v>
      </c>
      <c r="AY779" s="16" t="s">
        <v>126</v>
      </c>
      <c r="BE779" s="190">
        <f>IF(N779="základní",J779,0)</f>
        <v>0</v>
      </c>
      <c r="BF779" s="190">
        <f>IF(N779="snížená",J779,0)</f>
        <v>0</v>
      </c>
      <c r="BG779" s="190">
        <f>IF(N779="zákl. přenesená",J779,0)</f>
        <v>0</v>
      </c>
      <c r="BH779" s="190">
        <f>IF(N779="sníž. přenesená",J779,0)</f>
        <v>0</v>
      </c>
      <c r="BI779" s="190">
        <f>IF(N779="nulová",J779,0)</f>
        <v>0</v>
      </c>
      <c r="BJ779" s="16" t="s">
        <v>83</v>
      </c>
      <c r="BK779" s="190">
        <f>ROUND(I779*H779,2)</f>
        <v>0</v>
      </c>
      <c r="BL779" s="16" t="s">
        <v>133</v>
      </c>
      <c r="BM779" s="189" t="s">
        <v>1170</v>
      </c>
    </row>
    <row r="780" spans="1:65" s="2" customFormat="1" ht="11.25">
      <c r="A780" s="33"/>
      <c r="B780" s="34"/>
      <c r="C780" s="35"/>
      <c r="D780" s="191" t="s">
        <v>135</v>
      </c>
      <c r="E780" s="35"/>
      <c r="F780" s="192" t="s">
        <v>425</v>
      </c>
      <c r="G780" s="35"/>
      <c r="H780" s="35"/>
      <c r="I780" s="193"/>
      <c r="J780" s="35"/>
      <c r="K780" s="35"/>
      <c r="L780" s="38"/>
      <c r="M780" s="194"/>
      <c r="N780" s="195"/>
      <c r="O780" s="70"/>
      <c r="P780" s="70"/>
      <c r="Q780" s="70"/>
      <c r="R780" s="70"/>
      <c r="S780" s="70"/>
      <c r="T780" s="71"/>
      <c r="U780" s="33"/>
      <c r="V780" s="33"/>
      <c r="W780" s="33"/>
      <c r="X780" s="33"/>
      <c r="Y780" s="33"/>
      <c r="Z780" s="33"/>
      <c r="AA780" s="33"/>
      <c r="AB780" s="33"/>
      <c r="AC780" s="33"/>
      <c r="AD780" s="33"/>
      <c r="AE780" s="33"/>
      <c r="AT780" s="16" t="s">
        <v>135</v>
      </c>
      <c r="AU780" s="16" t="s">
        <v>83</v>
      </c>
    </row>
    <row r="781" spans="1:65" s="14" customFormat="1" ht="11.25">
      <c r="B781" s="218"/>
      <c r="C781" s="219"/>
      <c r="D781" s="191" t="s">
        <v>136</v>
      </c>
      <c r="E781" s="220" t="s">
        <v>1</v>
      </c>
      <c r="F781" s="221" t="s">
        <v>1171</v>
      </c>
      <c r="G781" s="219"/>
      <c r="H781" s="220" t="s">
        <v>1</v>
      </c>
      <c r="I781" s="222"/>
      <c r="J781" s="219"/>
      <c r="K781" s="219"/>
      <c r="L781" s="223"/>
      <c r="M781" s="224"/>
      <c r="N781" s="225"/>
      <c r="O781" s="225"/>
      <c r="P781" s="225"/>
      <c r="Q781" s="225"/>
      <c r="R781" s="225"/>
      <c r="S781" s="225"/>
      <c r="T781" s="226"/>
      <c r="AT781" s="227" t="s">
        <v>136</v>
      </c>
      <c r="AU781" s="227" t="s">
        <v>83</v>
      </c>
      <c r="AV781" s="14" t="s">
        <v>83</v>
      </c>
      <c r="AW781" s="14" t="s">
        <v>31</v>
      </c>
      <c r="AX781" s="14" t="s">
        <v>75</v>
      </c>
      <c r="AY781" s="227" t="s">
        <v>126</v>
      </c>
    </row>
    <row r="782" spans="1:65" s="12" customFormat="1" ht="11.25">
      <c r="B782" s="196"/>
      <c r="C782" s="197"/>
      <c r="D782" s="191" t="s">
        <v>136</v>
      </c>
      <c r="E782" s="198" t="s">
        <v>1</v>
      </c>
      <c r="F782" s="199" t="s">
        <v>1172</v>
      </c>
      <c r="G782" s="197"/>
      <c r="H782" s="200">
        <v>9</v>
      </c>
      <c r="I782" s="201"/>
      <c r="J782" s="197"/>
      <c r="K782" s="197"/>
      <c r="L782" s="202"/>
      <c r="M782" s="203"/>
      <c r="N782" s="204"/>
      <c r="O782" s="204"/>
      <c r="P782" s="204"/>
      <c r="Q782" s="204"/>
      <c r="R782" s="204"/>
      <c r="S782" s="204"/>
      <c r="T782" s="205"/>
      <c r="AT782" s="206" t="s">
        <v>136</v>
      </c>
      <c r="AU782" s="206" t="s">
        <v>83</v>
      </c>
      <c r="AV782" s="12" t="s">
        <v>85</v>
      </c>
      <c r="AW782" s="12" t="s">
        <v>31</v>
      </c>
      <c r="AX782" s="12" t="s">
        <v>75</v>
      </c>
      <c r="AY782" s="206" t="s">
        <v>126</v>
      </c>
    </row>
    <row r="783" spans="1:65" s="13" customFormat="1" ht="11.25">
      <c r="B783" s="207"/>
      <c r="C783" s="208"/>
      <c r="D783" s="191" t="s">
        <v>136</v>
      </c>
      <c r="E783" s="209" t="s">
        <v>1</v>
      </c>
      <c r="F783" s="210" t="s">
        <v>138</v>
      </c>
      <c r="G783" s="208"/>
      <c r="H783" s="211">
        <v>9</v>
      </c>
      <c r="I783" s="212"/>
      <c r="J783" s="208"/>
      <c r="K783" s="208"/>
      <c r="L783" s="213"/>
      <c r="M783" s="214"/>
      <c r="N783" s="215"/>
      <c r="O783" s="215"/>
      <c r="P783" s="215"/>
      <c r="Q783" s="215"/>
      <c r="R783" s="215"/>
      <c r="S783" s="215"/>
      <c r="T783" s="216"/>
      <c r="AT783" s="217" t="s">
        <v>136</v>
      </c>
      <c r="AU783" s="217" t="s">
        <v>83</v>
      </c>
      <c r="AV783" s="13" t="s">
        <v>133</v>
      </c>
      <c r="AW783" s="13" t="s">
        <v>31</v>
      </c>
      <c r="AX783" s="13" t="s">
        <v>83</v>
      </c>
      <c r="AY783" s="217" t="s">
        <v>126</v>
      </c>
    </row>
    <row r="784" spans="1:65" s="11" customFormat="1" ht="25.9" customHeight="1">
      <c r="B784" s="163"/>
      <c r="C784" s="164"/>
      <c r="D784" s="165" t="s">
        <v>74</v>
      </c>
      <c r="E784" s="166" t="s">
        <v>430</v>
      </c>
      <c r="F784" s="166" t="s">
        <v>431</v>
      </c>
      <c r="G784" s="164"/>
      <c r="H784" s="164"/>
      <c r="I784" s="167"/>
      <c r="J784" s="168">
        <f>BK784</f>
        <v>0</v>
      </c>
      <c r="K784" s="164"/>
      <c r="L784" s="169"/>
      <c r="M784" s="170"/>
      <c r="N784" s="171"/>
      <c r="O784" s="171"/>
      <c r="P784" s="172">
        <f>SUM(P785:P1214)</f>
        <v>0</v>
      </c>
      <c r="Q784" s="171"/>
      <c r="R784" s="172">
        <f>SUM(R785:R1214)</f>
        <v>0</v>
      </c>
      <c r="S784" s="171"/>
      <c r="T784" s="173">
        <f>SUM(T785:T1214)</f>
        <v>0</v>
      </c>
      <c r="AR784" s="174" t="s">
        <v>83</v>
      </c>
      <c r="AT784" s="175" t="s">
        <v>74</v>
      </c>
      <c r="AU784" s="175" t="s">
        <v>75</v>
      </c>
      <c r="AY784" s="174" t="s">
        <v>126</v>
      </c>
      <c r="BK784" s="176">
        <f>SUM(BK785:BK1214)</f>
        <v>0</v>
      </c>
    </row>
    <row r="785" spans="1:65" s="2" customFormat="1" ht="24.2" customHeight="1">
      <c r="A785" s="33"/>
      <c r="B785" s="34"/>
      <c r="C785" s="228" t="s">
        <v>606</v>
      </c>
      <c r="D785" s="228" t="s">
        <v>433</v>
      </c>
      <c r="E785" s="229" t="s">
        <v>454</v>
      </c>
      <c r="F785" s="230" t="s">
        <v>455</v>
      </c>
      <c r="G785" s="231" t="s">
        <v>426</v>
      </c>
      <c r="H785" s="232">
        <v>234</v>
      </c>
      <c r="I785" s="233"/>
      <c r="J785" s="234">
        <f>ROUND(I785*H785,2)</f>
        <v>0</v>
      </c>
      <c r="K785" s="230" t="s">
        <v>131</v>
      </c>
      <c r="L785" s="38"/>
      <c r="M785" s="235" t="s">
        <v>1</v>
      </c>
      <c r="N785" s="236" t="s">
        <v>40</v>
      </c>
      <c r="O785" s="70"/>
      <c r="P785" s="187">
        <f>O785*H785</f>
        <v>0</v>
      </c>
      <c r="Q785" s="187">
        <v>0</v>
      </c>
      <c r="R785" s="187">
        <f>Q785*H785</f>
        <v>0</v>
      </c>
      <c r="S785" s="187">
        <v>0</v>
      </c>
      <c r="T785" s="188">
        <f>S785*H785</f>
        <v>0</v>
      </c>
      <c r="U785" s="33"/>
      <c r="V785" s="33"/>
      <c r="W785" s="33"/>
      <c r="X785" s="33"/>
      <c r="Y785" s="33"/>
      <c r="Z785" s="33"/>
      <c r="AA785" s="33"/>
      <c r="AB785" s="33"/>
      <c r="AC785" s="33"/>
      <c r="AD785" s="33"/>
      <c r="AE785" s="33"/>
      <c r="AR785" s="189" t="s">
        <v>133</v>
      </c>
      <c r="AT785" s="189" t="s">
        <v>433</v>
      </c>
      <c r="AU785" s="189" t="s">
        <v>83</v>
      </c>
      <c r="AY785" s="16" t="s">
        <v>126</v>
      </c>
      <c r="BE785" s="190">
        <f>IF(N785="základní",J785,0)</f>
        <v>0</v>
      </c>
      <c r="BF785" s="190">
        <f>IF(N785="snížená",J785,0)</f>
        <v>0</v>
      </c>
      <c r="BG785" s="190">
        <f>IF(N785="zákl. přenesená",J785,0)</f>
        <v>0</v>
      </c>
      <c r="BH785" s="190">
        <f>IF(N785="sníž. přenesená",J785,0)</f>
        <v>0</v>
      </c>
      <c r="BI785" s="190">
        <f>IF(N785="nulová",J785,0)</f>
        <v>0</v>
      </c>
      <c r="BJ785" s="16" t="s">
        <v>83</v>
      </c>
      <c r="BK785" s="190">
        <f>ROUND(I785*H785,2)</f>
        <v>0</v>
      </c>
      <c r="BL785" s="16" t="s">
        <v>133</v>
      </c>
      <c r="BM785" s="189" t="s">
        <v>1173</v>
      </c>
    </row>
    <row r="786" spans="1:65" s="2" customFormat="1" ht="39">
      <c r="A786" s="33"/>
      <c r="B786" s="34"/>
      <c r="C786" s="35"/>
      <c r="D786" s="191" t="s">
        <v>135</v>
      </c>
      <c r="E786" s="35"/>
      <c r="F786" s="192" t="s">
        <v>457</v>
      </c>
      <c r="G786" s="35"/>
      <c r="H786" s="35"/>
      <c r="I786" s="193"/>
      <c r="J786" s="35"/>
      <c r="K786" s="35"/>
      <c r="L786" s="38"/>
      <c r="M786" s="194"/>
      <c r="N786" s="195"/>
      <c r="O786" s="70"/>
      <c r="P786" s="70"/>
      <c r="Q786" s="70"/>
      <c r="R786" s="70"/>
      <c r="S786" s="70"/>
      <c r="T786" s="71"/>
      <c r="U786" s="33"/>
      <c r="V786" s="33"/>
      <c r="W786" s="33"/>
      <c r="X786" s="33"/>
      <c r="Y786" s="33"/>
      <c r="Z786" s="33"/>
      <c r="AA786" s="33"/>
      <c r="AB786" s="33"/>
      <c r="AC786" s="33"/>
      <c r="AD786" s="33"/>
      <c r="AE786" s="33"/>
      <c r="AT786" s="16" t="s">
        <v>135</v>
      </c>
      <c r="AU786" s="16" t="s">
        <v>83</v>
      </c>
    </row>
    <row r="787" spans="1:65" s="14" customFormat="1" ht="11.25">
      <c r="B787" s="218"/>
      <c r="C787" s="219"/>
      <c r="D787" s="191" t="s">
        <v>136</v>
      </c>
      <c r="E787" s="220" t="s">
        <v>1</v>
      </c>
      <c r="F787" s="221" t="s">
        <v>1164</v>
      </c>
      <c r="G787" s="219"/>
      <c r="H787" s="220" t="s">
        <v>1</v>
      </c>
      <c r="I787" s="222"/>
      <c r="J787" s="219"/>
      <c r="K787" s="219"/>
      <c r="L787" s="223"/>
      <c r="M787" s="224"/>
      <c r="N787" s="225"/>
      <c r="O787" s="225"/>
      <c r="P787" s="225"/>
      <c r="Q787" s="225"/>
      <c r="R787" s="225"/>
      <c r="S787" s="225"/>
      <c r="T787" s="226"/>
      <c r="AT787" s="227" t="s">
        <v>136</v>
      </c>
      <c r="AU787" s="227" t="s">
        <v>83</v>
      </c>
      <c r="AV787" s="14" t="s">
        <v>83</v>
      </c>
      <c r="AW787" s="14" t="s">
        <v>31</v>
      </c>
      <c r="AX787" s="14" t="s">
        <v>75</v>
      </c>
      <c r="AY787" s="227" t="s">
        <v>126</v>
      </c>
    </row>
    <row r="788" spans="1:65" s="12" customFormat="1" ht="11.25">
      <c r="B788" s="196"/>
      <c r="C788" s="197"/>
      <c r="D788" s="191" t="s">
        <v>136</v>
      </c>
      <c r="E788" s="198" t="s">
        <v>1</v>
      </c>
      <c r="F788" s="199" t="s">
        <v>1174</v>
      </c>
      <c r="G788" s="197"/>
      <c r="H788" s="200">
        <v>84</v>
      </c>
      <c r="I788" s="201"/>
      <c r="J788" s="197"/>
      <c r="K788" s="197"/>
      <c r="L788" s="202"/>
      <c r="M788" s="203"/>
      <c r="N788" s="204"/>
      <c r="O788" s="204"/>
      <c r="P788" s="204"/>
      <c r="Q788" s="204"/>
      <c r="R788" s="204"/>
      <c r="S788" s="204"/>
      <c r="T788" s="205"/>
      <c r="AT788" s="206" t="s">
        <v>136</v>
      </c>
      <c r="AU788" s="206" t="s">
        <v>83</v>
      </c>
      <c r="AV788" s="12" t="s">
        <v>85</v>
      </c>
      <c r="AW788" s="12" t="s">
        <v>31</v>
      </c>
      <c r="AX788" s="12" t="s">
        <v>75</v>
      </c>
      <c r="AY788" s="206" t="s">
        <v>126</v>
      </c>
    </row>
    <row r="789" spans="1:65" s="14" customFormat="1" ht="11.25">
      <c r="B789" s="218"/>
      <c r="C789" s="219"/>
      <c r="D789" s="191" t="s">
        <v>136</v>
      </c>
      <c r="E789" s="220" t="s">
        <v>1</v>
      </c>
      <c r="F789" s="221" t="s">
        <v>1131</v>
      </c>
      <c r="G789" s="219"/>
      <c r="H789" s="220" t="s">
        <v>1</v>
      </c>
      <c r="I789" s="222"/>
      <c r="J789" s="219"/>
      <c r="K789" s="219"/>
      <c r="L789" s="223"/>
      <c r="M789" s="224"/>
      <c r="N789" s="225"/>
      <c r="O789" s="225"/>
      <c r="P789" s="225"/>
      <c r="Q789" s="225"/>
      <c r="R789" s="225"/>
      <c r="S789" s="225"/>
      <c r="T789" s="226"/>
      <c r="AT789" s="227" t="s">
        <v>136</v>
      </c>
      <c r="AU789" s="227" t="s">
        <v>83</v>
      </c>
      <c r="AV789" s="14" t="s">
        <v>83</v>
      </c>
      <c r="AW789" s="14" t="s">
        <v>31</v>
      </c>
      <c r="AX789" s="14" t="s">
        <v>75</v>
      </c>
      <c r="AY789" s="227" t="s">
        <v>126</v>
      </c>
    </row>
    <row r="790" spans="1:65" s="12" customFormat="1" ht="11.25">
      <c r="B790" s="196"/>
      <c r="C790" s="197"/>
      <c r="D790" s="191" t="s">
        <v>136</v>
      </c>
      <c r="E790" s="198" t="s">
        <v>1</v>
      </c>
      <c r="F790" s="199" t="s">
        <v>1175</v>
      </c>
      <c r="G790" s="197"/>
      <c r="H790" s="200">
        <v>42</v>
      </c>
      <c r="I790" s="201"/>
      <c r="J790" s="197"/>
      <c r="K790" s="197"/>
      <c r="L790" s="202"/>
      <c r="M790" s="203"/>
      <c r="N790" s="204"/>
      <c r="O790" s="204"/>
      <c r="P790" s="204"/>
      <c r="Q790" s="204"/>
      <c r="R790" s="204"/>
      <c r="S790" s="204"/>
      <c r="T790" s="205"/>
      <c r="AT790" s="206" t="s">
        <v>136</v>
      </c>
      <c r="AU790" s="206" t="s">
        <v>83</v>
      </c>
      <c r="AV790" s="12" t="s">
        <v>85</v>
      </c>
      <c r="AW790" s="12" t="s">
        <v>31</v>
      </c>
      <c r="AX790" s="12" t="s">
        <v>75</v>
      </c>
      <c r="AY790" s="206" t="s">
        <v>126</v>
      </c>
    </row>
    <row r="791" spans="1:65" s="14" customFormat="1" ht="11.25">
      <c r="B791" s="218"/>
      <c r="C791" s="219"/>
      <c r="D791" s="191" t="s">
        <v>136</v>
      </c>
      <c r="E791" s="220" t="s">
        <v>1</v>
      </c>
      <c r="F791" s="221" t="s">
        <v>1168</v>
      </c>
      <c r="G791" s="219"/>
      <c r="H791" s="220" t="s">
        <v>1</v>
      </c>
      <c r="I791" s="222"/>
      <c r="J791" s="219"/>
      <c r="K791" s="219"/>
      <c r="L791" s="223"/>
      <c r="M791" s="224"/>
      <c r="N791" s="225"/>
      <c r="O791" s="225"/>
      <c r="P791" s="225"/>
      <c r="Q791" s="225"/>
      <c r="R791" s="225"/>
      <c r="S791" s="225"/>
      <c r="T791" s="226"/>
      <c r="AT791" s="227" t="s">
        <v>136</v>
      </c>
      <c r="AU791" s="227" t="s">
        <v>83</v>
      </c>
      <c r="AV791" s="14" t="s">
        <v>83</v>
      </c>
      <c r="AW791" s="14" t="s">
        <v>31</v>
      </c>
      <c r="AX791" s="14" t="s">
        <v>75</v>
      </c>
      <c r="AY791" s="227" t="s">
        <v>126</v>
      </c>
    </row>
    <row r="792" spans="1:65" s="12" customFormat="1" ht="11.25">
      <c r="B792" s="196"/>
      <c r="C792" s="197"/>
      <c r="D792" s="191" t="s">
        <v>136</v>
      </c>
      <c r="E792" s="198" t="s">
        <v>1</v>
      </c>
      <c r="F792" s="199" t="s">
        <v>1176</v>
      </c>
      <c r="G792" s="197"/>
      <c r="H792" s="200">
        <v>108</v>
      </c>
      <c r="I792" s="201"/>
      <c r="J792" s="197"/>
      <c r="K792" s="197"/>
      <c r="L792" s="202"/>
      <c r="M792" s="203"/>
      <c r="N792" s="204"/>
      <c r="O792" s="204"/>
      <c r="P792" s="204"/>
      <c r="Q792" s="204"/>
      <c r="R792" s="204"/>
      <c r="S792" s="204"/>
      <c r="T792" s="205"/>
      <c r="AT792" s="206" t="s">
        <v>136</v>
      </c>
      <c r="AU792" s="206" t="s">
        <v>83</v>
      </c>
      <c r="AV792" s="12" t="s">
        <v>85</v>
      </c>
      <c r="AW792" s="12" t="s">
        <v>31</v>
      </c>
      <c r="AX792" s="12" t="s">
        <v>75</v>
      </c>
      <c r="AY792" s="206" t="s">
        <v>126</v>
      </c>
    </row>
    <row r="793" spans="1:65" s="13" customFormat="1" ht="11.25">
      <c r="B793" s="207"/>
      <c r="C793" s="208"/>
      <c r="D793" s="191" t="s">
        <v>136</v>
      </c>
      <c r="E793" s="209" t="s">
        <v>1</v>
      </c>
      <c r="F793" s="210" t="s">
        <v>138</v>
      </c>
      <c r="G793" s="208"/>
      <c r="H793" s="211">
        <v>234</v>
      </c>
      <c r="I793" s="212"/>
      <c r="J793" s="208"/>
      <c r="K793" s="208"/>
      <c r="L793" s="213"/>
      <c r="M793" s="214"/>
      <c r="N793" s="215"/>
      <c r="O793" s="215"/>
      <c r="P793" s="215"/>
      <c r="Q793" s="215"/>
      <c r="R793" s="215"/>
      <c r="S793" s="215"/>
      <c r="T793" s="216"/>
      <c r="AT793" s="217" t="s">
        <v>136</v>
      </c>
      <c r="AU793" s="217" t="s">
        <v>83</v>
      </c>
      <c r="AV793" s="13" t="s">
        <v>133</v>
      </c>
      <c r="AW793" s="13" t="s">
        <v>31</v>
      </c>
      <c r="AX793" s="13" t="s">
        <v>83</v>
      </c>
      <c r="AY793" s="217" t="s">
        <v>126</v>
      </c>
    </row>
    <row r="794" spans="1:65" s="2" customFormat="1" ht="24.2" customHeight="1">
      <c r="A794" s="33"/>
      <c r="B794" s="34"/>
      <c r="C794" s="228" t="s">
        <v>613</v>
      </c>
      <c r="D794" s="228" t="s">
        <v>433</v>
      </c>
      <c r="E794" s="229" t="s">
        <v>470</v>
      </c>
      <c r="F794" s="230" t="s">
        <v>471</v>
      </c>
      <c r="G794" s="231" t="s">
        <v>426</v>
      </c>
      <c r="H794" s="232">
        <v>234</v>
      </c>
      <c r="I794" s="233"/>
      <c r="J794" s="234">
        <f>ROUND(I794*H794,2)</f>
        <v>0</v>
      </c>
      <c r="K794" s="230" t="s">
        <v>131</v>
      </c>
      <c r="L794" s="38"/>
      <c r="M794" s="235" t="s">
        <v>1</v>
      </c>
      <c r="N794" s="236" t="s">
        <v>40</v>
      </c>
      <c r="O794" s="70"/>
      <c r="P794" s="187">
        <f>O794*H794</f>
        <v>0</v>
      </c>
      <c r="Q794" s="187">
        <v>0</v>
      </c>
      <c r="R794" s="187">
        <f>Q794*H794</f>
        <v>0</v>
      </c>
      <c r="S794" s="187">
        <v>0</v>
      </c>
      <c r="T794" s="188">
        <f>S794*H794</f>
        <v>0</v>
      </c>
      <c r="U794" s="33"/>
      <c r="V794" s="33"/>
      <c r="W794" s="33"/>
      <c r="X794" s="33"/>
      <c r="Y794" s="33"/>
      <c r="Z794" s="33"/>
      <c r="AA794" s="33"/>
      <c r="AB794" s="33"/>
      <c r="AC794" s="33"/>
      <c r="AD794" s="33"/>
      <c r="AE794" s="33"/>
      <c r="AR794" s="189" t="s">
        <v>133</v>
      </c>
      <c r="AT794" s="189" t="s">
        <v>433</v>
      </c>
      <c r="AU794" s="189" t="s">
        <v>83</v>
      </c>
      <c r="AY794" s="16" t="s">
        <v>126</v>
      </c>
      <c r="BE794" s="190">
        <f>IF(N794="základní",J794,0)</f>
        <v>0</v>
      </c>
      <c r="BF794" s="190">
        <f>IF(N794="snížená",J794,0)</f>
        <v>0</v>
      </c>
      <c r="BG794" s="190">
        <f>IF(N794="zákl. přenesená",J794,0)</f>
        <v>0</v>
      </c>
      <c r="BH794" s="190">
        <f>IF(N794="sníž. přenesená",J794,0)</f>
        <v>0</v>
      </c>
      <c r="BI794" s="190">
        <f>IF(N794="nulová",J794,0)</f>
        <v>0</v>
      </c>
      <c r="BJ794" s="16" t="s">
        <v>83</v>
      </c>
      <c r="BK794" s="190">
        <f>ROUND(I794*H794,2)</f>
        <v>0</v>
      </c>
      <c r="BL794" s="16" t="s">
        <v>133</v>
      </c>
      <c r="BM794" s="189" t="s">
        <v>1177</v>
      </c>
    </row>
    <row r="795" spans="1:65" s="2" customFormat="1" ht="48.75">
      <c r="A795" s="33"/>
      <c r="B795" s="34"/>
      <c r="C795" s="35"/>
      <c r="D795" s="191" t="s">
        <v>135</v>
      </c>
      <c r="E795" s="35"/>
      <c r="F795" s="192" t="s">
        <v>473</v>
      </c>
      <c r="G795" s="35"/>
      <c r="H795" s="35"/>
      <c r="I795" s="193"/>
      <c r="J795" s="35"/>
      <c r="K795" s="35"/>
      <c r="L795" s="38"/>
      <c r="M795" s="194"/>
      <c r="N795" s="195"/>
      <c r="O795" s="70"/>
      <c r="P795" s="70"/>
      <c r="Q795" s="70"/>
      <c r="R795" s="70"/>
      <c r="S795" s="70"/>
      <c r="T795" s="71"/>
      <c r="U795" s="33"/>
      <c r="V795" s="33"/>
      <c r="W795" s="33"/>
      <c r="X795" s="33"/>
      <c r="Y795" s="33"/>
      <c r="Z795" s="33"/>
      <c r="AA795" s="33"/>
      <c r="AB795" s="33"/>
      <c r="AC795" s="33"/>
      <c r="AD795" s="33"/>
      <c r="AE795" s="33"/>
      <c r="AT795" s="16" t="s">
        <v>135</v>
      </c>
      <c r="AU795" s="16" t="s">
        <v>83</v>
      </c>
    </row>
    <row r="796" spans="1:65" s="14" customFormat="1" ht="11.25">
      <c r="B796" s="218"/>
      <c r="C796" s="219"/>
      <c r="D796" s="191" t="s">
        <v>136</v>
      </c>
      <c r="E796" s="220" t="s">
        <v>1</v>
      </c>
      <c r="F796" s="221" t="s">
        <v>1164</v>
      </c>
      <c r="G796" s="219"/>
      <c r="H796" s="220" t="s">
        <v>1</v>
      </c>
      <c r="I796" s="222"/>
      <c r="J796" s="219"/>
      <c r="K796" s="219"/>
      <c r="L796" s="223"/>
      <c r="M796" s="224"/>
      <c r="N796" s="225"/>
      <c r="O796" s="225"/>
      <c r="P796" s="225"/>
      <c r="Q796" s="225"/>
      <c r="R796" s="225"/>
      <c r="S796" s="225"/>
      <c r="T796" s="226"/>
      <c r="AT796" s="227" t="s">
        <v>136</v>
      </c>
      <c r="AU796" s="227" t="s">
        <v>83</v>
      </c>
      <c r="AV796" s="14" t="s">
        <v>83</v>
      </c>
      <c r="AW796" s="14" t="s">
        <v>31</v>
      </c>
      <c r="AX796" s="14" t="s">
        <v>75</v>
      </c>
      <c r="AY796" s="227" t="s">
        <v>126</v>
      </c>
    </row>
    <row r="797" spans="1:65" s="12" customFormat="1" ht="11.25">
      <c r="B797" s="196"/>
      <c r="C797" s="197"/>
      <c r="D797" s="191" t="s">
        <v>136</v>
      </c>
      <c r="E797" s="198" t="s">
        <v>1</v>
      </c>
      <c r="F797" s="199" t="s">
        <v>1174</v>
      </c>
      <c r="G797" s="197"/>
      <c r="H797" s="200">
        <v>84</v>
      </c>
      <c r="I797" s="201"/>
      <c r="J797" s="197"/>
      <c r="K797" s="197"/>
      <c r="L797" s="202"/>
      <c r="M797" s="203"/>
      <c r="N797" s="204"/>
      <c r="O797" s="204"/>
      <c r="P797" s="204"/>
      <c r="Q797" s="204"/>
      <c r="R797" s="204"/>
      <c r="S797" s="204"/>
      <c r="T797" s="205"/>
      <c r="AT797" s="206" t="s">
        <v>136</v>
      </c>
      <c r="AU797" s="206" t="s">
        <v>83</v>
      </c>
      <c r="AV797" s="12" t="s">
        <v>85</v>
      </c>
      <c r="AW797" s="12" t="s">
        <v>31</v>
      </c>
      <c r="AX797" s="12" t="s">
        <v>75</v>
      </c>
      <c r="AY797" s="206" t="s">
        <v>126</v>
      </c>
    </row>
    <row r="798" spans="1:65" s="14" customFormat="1" ht="11.25">
      <c r="B798" s="218"/>
      <c r="C798" s="219"/>
      <c r="D798" s="191" t="s">
        <v>136</v>
      </c>
      <c r="E798" s="220" t="s">
        <v>1</v>
      </c>
      <c r="F798" s="221" t="s">
        <v>1131</v>
      </c>
      <c r="G798" s="219"/>
      <c r="H798" s="220" t="s">
        <v>1</v>
      </c>
      <c r="I798" s="222"/>
      <c r="J798" s="219"/>
      <c r="K798" s="219"/>
      <c r="L798" s="223"/>
      <c r="M798" s="224"/>
      <c r="N798" s="225"/>
      <c r="O798" s="225"/>
      <c r="P798" s="225"/>
      <c r="Q798" s="225"/>
      <c r="R798" s="225"/>
      <c r="S798" s="225"/>
      <c r="T798" s="226"/>
      <c r="AT798" s="227" t="s">
        <v>136</v>
      </c>
      <c r="AU798" s="227" t="s">
        <v>83</v>
      </c>
      <c r="AV798" s="14" t="s">
        <v>83</v>
      </c>
      <c r="AW798" s="14" t="s">
        <v>31</v>
      </c>
      <c r="AX798" s="14" t="s">
        <v>75</v>
      </c>
      <c r="AY798" s="227" t="s">
        <v>126</v>
      </c>
    </row>
    <row r="799" spans="1:65" s="12" customFormat="1" ht="11.25">
      <c r="B799" s="196"/>
      <c r="C799" s="197"/>
      <c r="D799" s="191" t="s">
        <v>136</v>
      </c>
      <c r="E799" s="198" t="s">
        <v>1</v>
      </c>
      <c r="F799" s="199" t="s">
        <v>1175</v>
      </c>
      <c r="G799" s="197"/>
      <c r="H799" s="200">
        <v>42</v>
      </c>
      <c r="I799" s="201"/>
      <c r="J799" s="197"/>
      <c r="K799" s="197"/>
      <c r="L799" s="202"/>
      <c r="M799" s="203"/>
      <c r="N799" s="204"/>
      <c r="O799" s="204"/>
      <c r="P799" s="204"/>
      <c r="Q799" s="204"/>
      <c r="R799" s="204"/>
      <c r="S799" s="204"/>
      <c r="T799" s="205"/>
      <c r="AT799" s="206" t="s">
        <v>136</v>
      </c>
      <c r="AU799" s="206" t="s">
        <v>83</v>
      </c>
      <c r="AV799" s="12" t="s">
        <v>85</v>
      </c>
      <c r="AW799" s="12" t="s">
        <v>31</v>
      </c>
      <c r="AX799" s="12" t="s">
        <v>75</v>
      </c>
      <c r="AY799" s="206" t="s">
        <v>126</v>
      </c>
    </row>
    <row r="800" spans="1:65" s="14" customFormat="1" ht="11.25">
      <c r="B800" s="218"/>
      <c r="C800" s="219"/>
      <c r="D800" s="191" t="s">
        <v>136</v>
      </c>
      <c r="E800" s="220" t="s">
        <v>1</v>
      </c>
      <c r="F800" s="221" t="s">
        <v>1168</v>
      </c>
      <c r="G800" s="219"/>
      <c r="H800" s="220" t="s">
        <v>1</v>
      </c>
      <c r="I800" s="222"/>
      <c r="J800" s="219"/>
      <c r="K800" s="219"/>
      <c r="L800" s="223"/>
      <c r="M800" s="224"/>
      <c r="N800" s="225"/>
      <c r="O800" s="225"/>
      <c r="P800" s="225"/>
      <c r="Q800" s="225"/>
      <c r="R800" s="225"/>
      <c r="S800" s="225"/>
      <c r="T800" s="226"/>
      <c r="AT800" s="227" t="s">
        <v>136</v>
      </c>
      <c r="AU800" s="227" t="s">
        <v>83</v>
      </c>
      <c r="AV800" s="14" t="s">
        <v>83</v>
      </c>
      <c r="AW800" s="14" t="s">
        <v>31</v>
      </c>
      <c r="AX800" s="14" t="s">
        <v>75</v>
      </c>
      <c r="AY800" s="227" t="s">
        <v>126</v>
      </c>
    </row>
    <row r="801" spans="1:65" s="12" customFormat="1" ht="11.25">
      <c r="B801" s="196"/>
      <c r="C801" s="197"/>
      <c r="D801" s="191" t="s">
        <v>136</v>
      </c>
      <c r="E801" s="198" t="s">
        <v>1</v>
      </c>
      <c r="F801" s="199" t="s">
        <v>1176</v>
      </c>
      <c r="G801" s="197"/>
      <c r="H801" s="200">
        <v>108</v>
      </c>
      <c r="I801" s="201"/>
      <c r="J801" s="197"/>
      <c r="K801" s="197"/>
      <c r="L801" s="202"/>
      <c r="M801" s="203"/>
      <c r="N801" s="204"/>
      <c r="O801" s="204"/>
      <c r="P801" s="204"/>
      <c r="Q801" s="204"/>
      <c r="R801" s="204"/>
      <c r="S801" s="204"/>
      <c r="T801" s="205"/>
      <c r="AT801" s="206" t="s">
        <v>136</v>
      </c>
      <c r="AU801" s="206" t="s">
        <v>83</v>
      </c>
      <c r="AV801" s="12" t="s">
        <v>85</v>
      </c>
      <c r="AW801" s="12" t="s">
        <v>31</v>
      </c>
      <c r="AX801" s="12" t="s">
        <v>75</v>
      </c>
      <c r="AY801" s="206" t="s">
        <v>126</v>
      </c>
    </row>
    <row r="802" spans="1:65" s="13" customFormat="1" ht="11.25">
      <c r="B802" s="207"/>
      <c r="C802" s="208"/>
      <c r="D802" s="191" t="s">
        <v>136</v>
      </c>
      <c r="E802" s="209" t="s">
        <v>1</v>
      </c>
      <c r="F802" s="210" t="s">
        <v>138</v>
      </c>
      <c r="G802" s="208"/>
      <c r="H802" s="211">
        <v>234</v>
      </c>
      <c r="I802" s="212"/>
      <c r="J802" s="208"/>
      <c r="K802" s="208"/>
      <c r="L802" s="213"/>
      <c r="M802" s="214"/>
      <c r="N802" s="215"/>
      <c r="O802" s="215"/>
      <c r="P802" s="215"/>
      <c r="Q802" s="215"/>
      <c r="R802" s="215"/>
      <c r="S802" s="215"/>
      <c r="T802" s="216"/>
      <c r="AT802" s="217" t="s">
        <v>136</v>
      </c>
      <c r="AU802" s="217" t="s">
        <v>83</v>
      </c>
      <c r="AV802" s="13" t="s">
        <v>133</v>
      </c>
      <c r="AW802" s="13" t="s">
        <v>31</v>
      </c>
      <c r="AX802" s="13" t="s">
        <v>83</v>
      </c>
      <c r="AY802" s="217" t="s">
        <v>126</v>
      </c>
    </row>
    <row r="803" spans="1:65" s="2" customFormat="1" ht="16.5" customHeight="1">
      <c r="A803" s="33"/>
      <c r="B803" s="34"/>
      <c r="C803" s="228" t="s">
        <v>619</v>
      </c>
      <c r="D803" s="228" t="s">
        <v>433</v>
      </c>
      <c r="E803" s="229" t="s">
        <v>1178</v>
      </c>
      <c r="F803" s="230" t="s">
        <v>1179</v>
      </c>
      <c r="G803" s="231" t="s">
        <v>402</v>
      </c>
      <c r="H803" s="232">
        <v>11.7</v>
      </c>
      <c r="I803" s="233"/>
      <c r="J803" s="234">
        <f>ROUND(I803*H803,2)</f>
        <v>0</v>
      </c>
      <c r="K803" s="230" t="s">
        <v>131</v>
      </c>
      <c r="L803" s="38"/>
      <c r="M803" s="235" t="s">
        <v>1</v>
      </c>
      <c r="N803" s="236" t="s">
        <v>40</v>
      </c>
      <c r="O803" s="70"/>
      <c r="P803" s="187">
        <f>O803*H803</f>
        <v>0</v>
      </c>
      <c r="Q803" s="187">
        <v>0</v>
      </c>
      <c r="R803" s="187">
        <f>Q803*H803</f>
        <v>0</v>
      </c>
      <c r="S803" s="187">
        <v>0</v>
      </c>
      <c r="T803" s="188">
        <f>S803*H803</f>
        <v>0</v>
      </c>
      <c r="U803" s="33"/>
      <c r="V803" s="33"/>
      <c r="W803" s="33"/>
      <c r="X803" s="33"/>
      <c r="Y803" s="33"/>
      <c r="Z803" s="33"/>
      <c r="AA803" s="33"/>
      <c r="AB803" s="33"/>
      <c r="AC803" s="33"/>
      <c r="AD803" s="33"/>
      <c r="AE803" s="33"/>
      <c r="AR803" s="189" t="s">
        <v>133</v>
      </c>
      <c r="AT803" s="189" t="s">
        <v>433</v>
      </c>
      <c r="AU803" s="189" t="s">
        <v>83</v>
      </c>
      <c r="AY803" s="16" t="s">
        <v>126</v>
      </c>
      <c r="BE803" s="190">
        <f>IF(N803="základní",J803,0)</f>
        <v>0</v>
      </c>
      <c r="BF803" s="190">
        <f>IF(N803="snížená",J803,0)</f>
        <v>0</v>
      </c>
      <c r="BG803" s="190">
        <f>IF(N803="zákl. přenesená",J803,0)</f>
        <v>0</v>
      </c>
      <c r="BH803" s="190">
        <f>IF(N803="sníž. přenesená",J803,0)</f>
        <v>0</v>
      </c>
      <c r="BI803" s="190">
        <f>IF(N803="nulová",J803,0)</f>
        <v>0</v>
      </c>
      <c r="BJ803" s="16" t="s">
        <v>83</v>
      </c>
      <c r="BK803" s="190">
        <f>ROUND(I803*H803,2)</f>
        <v>0</v>
      </c>
      <c r="BL803" s="16" t="s">
        <v>133</v>
      </c>
      <c r="BM803" s="189" t="s">
        <v>1180</v>
      </c>
    </row>
    <row r="804" spans="1:65" s="2" customFormat="1" ht="48.75">
      <c r="A804" s="33"/>
      <c r="B804" s="34"/>
      <c r="C804" s="35"/>
      <c r="D804" s="191" t="s">
        <v>135</v>
      </c>
      <c r="E804" s="35"/>
      <c r="F804" s="192" t="s">
        <v>1181</v>
      </c>
      <c r="G804" s="35"/>
      <c r="H804" s="35"/>
      <c r="I804" s="193"/>
      <c r="J804" s="35"/>
      <c r="K804" s="35"/>
      <c r="L804" s="38"/>
      <c r="M804" s="194"/>
      <c r="N804" s="195"/>
      <c r="O804" s="70"/>
      <c r="P804" s="70"/>
      <c r="Q804" s="70"/>
      <c r="R804" s="70"/>
      <c r="S804" s="70"/>
      <c r="T804" s="71"/>
      <c r="U804" s="33"/>
      <c r="V804" s="33"/>
      <c r="W804" s="33"/>
      <c r="X804" s="33"/>
      <c r="Y804" s="33"/>
      <c r="Z804" s="33"/>
      <c r="AA804" s="33"/>
      <c r="AB804" s="33"/>
      <c r="AC804" s="33"/>
      <c r="AD804" s="33"/>
      <c r="AE804" s="33"/>
      <c r="AT804" s="16" t="s">
        <v>135</v>
      </c>
      <c r="AU804" s="16" t="s">
        <v>83</v>
      </c>
    </row>
    <row r="805" spans="1:65" s="14" customFormat="1" ht="11.25">
      <c r="B805" s="218"/>
      <c r="C805" s="219"/>
      <c r="D805" s="191" t="s">
        <v>136</v>
      </c>
      <c r="E805" s="220" t="s">
        <v>1</v>
      </c>
      <c r="F805" s="221" t="s">
        <v>1164</v>
      </c>
      <c r="G805" s="219"/>
      <c r="H805" s="220" t="s">
        <v>1</v>
      </c>
      <c r="I805" s="222"/>
      <c r="J805" s="219"/>
      <c r="K805" s="219"/>
      <c r="L805" s="223"/>
      <c r="M805" s="224"/>
      <c r="N805" s="225"/>
      <c r="O805" s="225"/>
      <c r="P805" s="225"/>
      <c r="Q805" s="225"/>
      <c r="R805" s="225"/>
      <c r="S805" s="225"/>
      <c r="T805" s="226"/>
      <c r="AT805" s="227" t="s">
        <v>136</v>
      </c>
      <c r="AU805" s="227" t="s">
        <v>83</v>
      </c>
      <c r="AV805" s="14" t="s">
        <v>83</v>
      </c>
      <c r="AW805" s="14" t="s">
        <v>31</v>
      </c>
      <c r="AX805" s="14" t="s">
        <v>75</v>
      </c>
      <c r="AY805" s="227" t="s">
        <v>126</v>
      </c>
    </row>
    <row r="806" spans="1:65" s="12" customFormat="1" ht="11.25">
      <c r="B806" s="196"/>
      <c r="C806" s="197"/>
      <c r="D806" s="191" t="s">
        <v>136</v>
      </c>
      <c r="E806" s="198" t="s">
        <v>1</v>
      </c>
      <c r="F806" s="199" t="s">
        <v>1182</v>
      </c>
      <c r="G806" s="197"/>
      <c r="H806" s="200">
        <v>4.2</v>
      </c>
      <c r="I806" s="201"/>
      <c r="J806" s="197"/>
      <c r="K806" s="197"/>
      <c r="L806" s="202"/>
      <c r="M806" s="203"/>
      <c r="N806" s="204"/>
      <c r="O806" s="204"/>
      <c r="P806" s="204"/>
      <c r="Q806" s="204"/>
      <c r="R806" s="204"/>
      <c r="S806" s="204"/>
      <c r="T806" s="205"/>
      <c r="AT806" s="206" t="s">
        <v>136</v>
      </c>
      <c r="AU806" s="206" t="s">
        <v>83</v>
      </c>
      <c r="AV806" s="12" t="s">
        <v>85</v>
      </c>
      <c r="AW806" s="12" t="s">
        <v>31</v>
      </c>
      <c r="AX806" s="12" t="s">
        <v>75</v>
      </c>
      <c r="AY806" s="206" t="s">
        <v>126</v>
      </c>
    </row>
    <row r="807" spans="1:65" s="14" customFormat="1" ht="11.25">
      <c r="B807" s="218"/>
      <c r="C807" s="219"/>
      <c r="D807" s="191" t="s">
        <v>136</v>
      </c>
      <c r="E807" s="220" t="s">
        <v>1</v>
      </c>
      <c r="F807" s="221" t="s">
        <v>1131</v>
      </c>
      <c r="G807" s="219"/>
      <c r="H807" s="220" t="s">
        <v>1</v>
      </c>
      <c r="I807" s="222"/>
      <c r="J807" s="219"/>
      <c r="K807" s="219"/>
      <c r="L807" s="223"/>
      <c r="M807" s="224"/>
      <c r="N807" s="225"/>
      <c r="O807" s="225"/>
      <c r="P807" s="225"/>
      <c r="Q807" s="225"/>
      <c r="R807" s="225"/>
      <c r="S807" s="225"/>
      <c r="T807" s="226"/>
      <c r="AT807" s="227" t="s">
        <v>136</v>
      </c>
      <c r="AU807" s="227" t="s">
        <v>83</v>
      </c>
      <c r="AV807" s="14" t="s">
        <v>83</v>
      </c>
      <c r="AW807" s="14" t="s">
        <v>31</v>
      </c>
      <c r="AX807" s="14" t="s">
        <v>75</v>
      </c>
      <c r="AY807" s="227" t="s">
        <v>126</v>
      </c>
    </row>
    <row r="808" spans="1:65" s="12" customFormat="1" ht="11.25">
      <c r="B808" s="196"/>
      <c r="C808" s="197"/>
      <c r="D808" s="191" t="s">
        <v>136</v>
      </c>
      <c r="E808" s="198" t="s">
        <v>1</v>
      </c>
      <c r="F808" s="199" t="s">
        <v>1183</v>
      </c>
      <c r="G808" s="197"/>
      <c r="H808" s="200">
        <v>2.1</v>
      </c>
      <c r="I808" s="201"/>
      <c r="J808" s="197"/>
      <c r="K808" s="197"/>
      <c r="L808" s="202"/>
      <c r="M808" s="203"/>
      <c r="N808" s="204"/>
      <c r="O808" s="204"/>
      <c r="P808" s="204"/>
      <c r="Q808" s="204"/>
      <c r="R808" s="204"/>
      <c r="S808" s="204"/>
      <c r="T808" s="205"/>
      <c r="AT808" s="206" t="s">
        <v>136</v>
      </c>
      <c r="AU808" s="206" t="s">
        <v>83</v>
      </c>
      <c r="AV808" s="12" t="s">
        <v>85</v>
      </c>
      <c r="AW808" s="12" t="s">
        <v>31</v>
      </c>
      <c r="AX808" s="12" t="s">
        <v>75</v>
      </c>
      <c r="AY808" s="206" t="s">
        <v>126</v>
      </c>
    </row>
    <row r="809" spans="1:65" s="14" customFormat="1" ht="11.25">
      <c r="B809" s="218"/>
      <c r="C809" s="219"/>
      <c r="D809" s="191" t="s">
        <v>136</v>
      </c>
      <c r="E809" s="220" t="s">
        <v>1</v>
      </c>
      <c r="F809" s="221" t="s">
        <v>1168</v>
      </c>
      <c r="G809" s="219"/>
      <c r="H809" s="220" t="s">
        <v>1</v>
      </c>
      <c r="I809" s="222"/>
      <c r="J809" s="219"/>
      <c r="K809" s="219"/>
      <c r="L809" s="223"/>
      <c r="M809" s="224"/>
      <c r="N809" s="225"/>
      <c r="O809" s="225"/>
      <c r="P809" s="225"/>
      <c r="Q809" s="225"/>
      <c r="R809" s="225"/>
      <c r="S809" s="225"/>
      <c r="T809" s="226"/>
      <c r="AT809" s="227" t="s">
        <v>136</v>
      </c>
      <c r="AU809" s="227" t="s">
        <v>83</v>
      </c>
      <c r="AV809" s="14" t="s">
        <v>83</v>
      </c>
      <c r="AW809" s="14" t="s">
        <v>31</v>
      </c>
      <c r="AX809" s="14" t="s">
        <v>75</v>
      </c>
      <c r="AY809" s="227" t="s">
        <v>126</v>
      </c>
    </row>
    <row r="810" spans="1:65" s="12" customFormat="1" ht="11.25">
      <c r="B810" s="196"/>
      <c r="C810" s="197"/>
      <c r="D810" s="191" t="s">
        <v>136</v>
      </c>
      <c r="E810" s="198" t="s">
        <v>1</v>
      </c>
      <c r="F810" s="199" t="s">
        <v>1184</v>
      </c>
      <c r="G810" s="197"/>
      <c r="H810" s="200">
        <v>5.4</v>
      </c>
      <c r="I810" s="201"/>
      <c r="J810" s="197"/>
      <c r="K810" s="197"/>
      <c r="L810" s="202"/>
      <c r="M810" s="203"/>
      <c r="N810" s="204"/>
      <c r="O810" s="204"/>
      <c r="P810" s="204"/>
      <c r="Q810" s="204"/>
      <c r="R810" s="204"/>
      <c r="S810" s="204"/>
      <c r="T810" s="205"/>
      <c r="AT810" s="206" t="s">
        <v>136</v>
      </c>
      <c r="AU810" s="206" t="s">
        <v>83</v>
      </c>
      <c r="AV810" s="12" t="s">
        <v>85</v>
      </c>
      <c r="AW810" s="12" t="s">
        <v>31</v>
      </c>
      <c r="AX810" s="12" t="s">
        <v>75</v>
      </c>
      <c r="AY810" s="206" t="s">
        <v>126</v>
      </c>
    </row>
    <row r="811" spans="1:65" s="13" customFormat="1" ht="11.25">
      <c r="B811" s="207"/>
      <c r="C811" s="208"/>
      <c r="D811" s="191" t="s">
        <v>136</v>
      </c>
      <c r="E811" s="209" t="s">
        <v>1</v>
      </c>
      <c r="F811" s="210" t="s">
        <v>138</v>
      </c>
      <c r="G811" s="208"/>
      <c r="H811" s="211">
        <v>11.7</v>
      </c>
      <c r="I811" s="212"/>
      <c r="J811" s="208"/>
      <c r="K811" s="208"/>
      <c r="L811" s="213"/>
      <c r="M811" s="214"/>
      <c r="N811" s="215"/>
      <c r="O811" s="215"/>
      <c r="P811" s="215"/>
      <c r="Q811" s="215"/>
      <c r="R811" s="215"/>
      <c r="S811" s="215"/>
      <c r="T811" s="216"/>
      <c r="AT811" s="217" t="s">
        <v>136</v>
      </c>
      <c r="AU811" s="217" t="s">
        <v>83</v>
      </c>
      <c r="AV811" s="13" t="s">
        <v>133</v>
      </c>
      <c r="AW811" s="13" t="s">
        <v>31</v>
      </c>
      <c r="AX811" s="13" t="s">
        <v>83</v>
      </c>
      <c r="AY811" s="217" t="s">
        <v>126</v>
      </c>
    </row>
    <row r="812" spans="1:65" s="2" customFormat="1" ht="33" customHeight="1">
      <c r="A812" s="33"/>
      <c r="B812" s="34"/>
      <c r="C812" s="228" t="s">
        <v>624</v>
      </c>
      <c r="D812" s="228" t="s">
        <v>433</v>
      </c>
      <c r="E812" s="229" t="s">
        <v>1185</v>
      </c>
      <c r="F812" s="230" t="s">
        <v>1186</v>
      </c>
      <c r="G812" s="231" t="s">
        <v>402</v>
      </c>
      <c r="H812" s="232">
        <v>887.4</v>
      </c>
      <c r="I812" s="233"/>
      <c r="J812" s="234">
        <f>ROUND(I812*H812,2)</f>
        <v>0</v>
      </c>
      <c r="K812" s="230" t="s">
        <v>131</v>
      </c>
      <c r="L812" s="38"/>
      <c r="M812" s="235" t="s">
        <v>1</v>
      </c>
      <c r="N812" s="236" t="s">
        <v>40</v>
      </c>
      <c r="O812" s="70"/>
      <c r="P812" s="187">
        <f>O812*H812</f>
        <v>0</v>
      </c>
      <c r="Q812" s="187">
        <v>0</v>
      </c>
      <c r="R812" s="187">
        <f>Q812*H812</f>
        <v>0</v>
      </c>
      <c r="S812" s="187">
        <v>0</v>
      </c>
      <c r="T812" s="188">
        <f>S812*H812</f>
        <v>0</v>
      </c>
      <c r="U812" s="33"/>
      <c r="V812" s="33"/>
      <c r="W812" s="33"/>
      <c r="X812" s="33"/>
      <c r="Y812" s="33"/>
      <c r="Z812" s="33"/>
      <c r="AA812" s="33"/>
      <c r="AB812" s="33"/>
      <c r="AC812" s="33"/>
      <c r="AD812" s="33"/>
      <c r="AE812" s="33"/>
      <c r="AR812" s="189" t="s">
        <v>133</v>
      </c>
      <c r="AT812" s="189" t="s">
        <v>433</v>
      </c>
      <c r="AU812" s="189" t="s">
        <v>83</v>
      </c>
      <c r="AY812" s="16" t="s">
        <v>126</v>
      </c>
      <c r="BE812" s="190">
        <f>IF(N812="základní",J812,0)</f>
        <v>0</v>
      </c>
      <c r="BF812" s="190">
        <f>IF(N812="snížená",J812,0)</f>
        <v>0</v>
      </c>
      <c r="BG812" s="190">
        <f>IF(N812="zákl. přenesená",J812,0)</f>
        <v>0</v>
      </c>
      <c r="BH812" s="190">
        <f>IF(N812="sníž. přenesená",J812,0)</f>
        <v>0</v>
      </c>
      <c r="BI812" s="190">
        <f>IF(N812="nulová",J812,0)</f>
        <v>0</v>
      </c>
      <c r="BJ812" s="16" t="s">
        <v>83</v>
      </c>
      <c r="BK812" s="190">
        <f>ROUND(I812*H812,2)</f>
        <v>0</v>
      </c>
      <c r="BL812" s="16" t="s">
        <v>133</v>
      </c>
      <c r="BM812" s="189" t="s">
        <v>1187</v>
      </c>
    </row>
    <row r="813" spans="1:65" s="2" customFormat="1" ht="87.75">
      <c r="A813" s="33"/>
      <c r="B813" s="34"/>
      <c r="C813" s="35"/>
      <c r="D813" s="191" t="s">
        <v>135</v>
      </c>
      <c r="E813" s="35"/>
      <c r="F813" s="192" t="s">
        <v>1188</v>
      </c>
      <c r="G813" s="35"/>
      <c r="H813" s="35"/>
      <c r="I813" s="193"/>
      <c r="J813" s="35"/>
      <c r="K813" s="35"/>
      <c r="L813" s="38"/>
      <c r="M813" s="194"/>
      <c r="N813" s="195"/>
      <c r="O813" s="70"/>
      <c r="P813" s="70"/>
      <c r="Q813" s="70"/>
      <c r="R813" s="70"/>
      <c r="S813" s="70"/>
      <c r="T813" s="71"/>
      <c r="U813" s="33"/>
      <c r="V813" s="33"/>
      <c r="W813" s="33"/>
      <c r="X813" s="33"/>
      <c r="Y813" s="33"/>
      <c r="Z813" s="33"/>
      <c r="AA813" s="33"/>
      <c r="AB813" s="33"/>
      <c r="AC813" s="33"/>
      <c r="AD813" s="33"/>
      <c r="AE813" s="33"/>
      <c r="AT813" s="16" t="s">
        <v>135</v>
      </c>
      <c r="AU813" s="16" t="s">
        <v>83</v>
      </c>
    </row>
    <row r="814" spans="1:65" s="14" customFormat="1" ht="11.25">
      <c r="B814" s="218"/>
      <c r="C814" s="219"/>
      <c r="D814" s="191" t="s">
        <v>136</v>
      </c>
      <c r="E814" s="220" t="s">
        <v>1</v>
      </c>
      <c r="F814" s="221" t="s">
        <v>1024</v>
      </c>
      <c r="G814" s="219"/>
      <c r="H814" s="220" t="s">
        <v>1</v>
      </c>
      <c r="I814" s="222"/>
      <c r="J814" s="219"/>
      <c r="K814" s="219"/>
      <c r="L814" s="223"/>
      <c r="M814" s="224"/>
      <c r="N814" s="225"/>
      <c r="O814" s="225"/>
      <c r="P814" s="225"/>
      <c r="Q814" s="225"/>
      <c r="R814" s="225"/>
      <c r="S814" s="225"/>
      <c r="T814" s="226"/>
      <c r="AT814" s="227" t="s">
        <v>136</v>
      </c>
      <c r="AU814" s="227" t="s">
        <v>83</v>
      </c>
      <c r="AV814" s="14" t="s">
        <v>83</v>
      </c>
      <c r="AW814" s="14" t="s">
        <v>31</v>
      </c>
      <c r="AX814" s="14" t="s">
        <v>75</v>
      </c>
      <c r="AY814" s="227" t="s">
        <v>126</v>
      </c>
    </row>
    <row r="815" spans="1:65" s="12" customFormat="1" ht="11.25">
      <c r="B815" s="196"/>
      <c r="C815" s="197"/>
      <c r="D815" s="191" t="s">
        <v>136</v>
      </c>
      <c r="E815" s="198" t="s">
        <v>1</v>
      </c>
      <c r="F815" s="199" t="s">
        <v>1189</v>
      </c>
      <c r="G815" s="197"/>
      <c r="H815" s="200">
        <v>261.8</v>
      </c>
      <c r="I815" s="201"/>
      <c r="J815" s="197"/>
      <c r="K815" s="197"/>
      <c r="L815" s="202"/>
      <c r="M815" s="203"/>
      <c r="N815" s="204"/>
      <c r="O815" s="204"/>
      <c r="P815" s="204"/>
      <c r="Q815" s="204"/>
      <c r="R815" s="204"/>
      <c r="S815" s="204"/>
      <c r="T815" s="205"/>
      <c r="AT815" s="206" t="s">
        <v>136</v>
      </c>
      <c r="AU815" s="206" t="s">
        <v>83</v>
      </c>
      <c r="AV815" s="12" t="s">
        <v>85</v>
      </c>
      <c r="AW815" s="12" t="s">
        <v>31</v>
      </c>
      <c r="AX815" s="12" t="s">
        <v>75</v>
      </c>
      <c r="AY815" s="206" t="s">
        <v>126</v>
      </c>
    </row>
    <row r="816" spans="1:65" s="14" customFormat="1" ht="11.25">
      <c r="B816" s="218"/>
      <c r="C816" s="219"/>
      <c r="D816" s="191" t="s">
        <v>136</v>
      </c>
      <c r="E816" s="220" t="s">
        <v>1</v>
      </c>
      <c r="F816" s="221" t="s">
        <v>1027</v>
      </c>
      <c r="G816" s="219"/>
      <c r="H816" s="220" t="s">
        <v>1</v>
      </c>
      <c r="I816" s="222"/>
      <c r="J816" s="219"/>
      <c r="K816" s="219"/>
      <c r="L816" s="223"/>
      <c r="M816" s="224"/>
      <c r="N816" s="225"/>
      <c r="O816" s="225"/>
      <c r="P816" s="225"/>
      <c r="Q816" s="225"/>
      <c r="R816" s="225"/>
      <c r="S816" s="225"/>
      <c r="T816" s="226"/>
      <c r="AT816" s="227" t="s">
        <v>136</v>
      </c>
      <c r="AU816" s="227" t="s">
        <v>83</v>
      </c>
      <c r="AV816" s="14" t="s">
        <v>83</v>
      </c>
      <c r="AW816" s="14" t="s">
        <v>31</v>
      </c>
      <c r="AX816" s="14" t="s">
        <v>75</v>
      </c>
      <c r="AY816" s="227" t="s">
        <v>126</v>
      </c>
    </row>
    <row r="817" spans="1:65" s="12" customFormat="1" ht="11.25">
      <c r="B817" s="196"/>
      <c r="C817" s="197"/>
      <c r="D817" s="191" t="s">
        <v>136</v>
      </c>
      <c r="E817" s="198" t="s">
        <v>1</v>
      </c>
      <c r="F817" s="199" t="s">
        <v>1189</v>
      </c>
      <c r="G817" s="197"/>
      <c r="H817" s="200">
        <v>261.8</v>
      </c>
      <c r="I817" s="201"/>
      <c r="J817" s="197"/>
      <c r="K817" s="197"/>
      <c r="L817" s="202"/>
      <c r="M817" s="203"/>
      <c r="N817" s="204"/>
      <c r="O817" s="204"/>
      <c r="P817" s="204"/>
      <c r="Q817" s="204"/>
      <c r="R817" s="204"/>
      <c r="S817" s="204"/>
      <c r="T817" s="205"/>
      <c r="AT817" s="206" t="s">
        <v>136</v>
      </c>
      <c r="AU817" s="206" t="s">
        <v>83</v>
      </c>
      <c r="AV817" s="12" t="s">
        <v>85</v>
      </c>
      <c r="AW817" s="12" t="s">
        <v>31</v>
      </c>
      <c r="AX817" s="12" t="s">
        <v>75</v>
      </c>
      <c r="AY817" s="206" t="s">
        <v>126</v>
      </c>
    </row>
    <row r="818" spans="1:65" s="14" customFormat="1" ht="11.25">
      <c r="B818" s="218"/>
      <c r="C818" s="219"/>
      <c r="D818" s="191" t="s">
        <v>136</v>
      </c>
      <c r="E818" s="220" t="s">
        <v>1</v>
      </c>
      <c r="F818" s="221" t="s">
        <v>1028</v>
      </c>
      <c r="G818" s="219"/>
      <c r="H818" s="220" t="s">
        <v>1</v>
      </c>
      <c r="I818" s="222"/>
      <c r="J818" s="219"/>
      <c r="K818" s="219"/>
      <c r="L818" s="223"/>
      <c r="M818" s="224"/>
      <c r="N818" s="225"/>
      <c r="O818" s="225"/>
      <c r="P818" s="225"/>
      <c r="Q818" s="225"/>
      <c r="R818" s="225"/>
      <c r="S818" s="225"/>
      <c r="T818" s="226"/>
      <c r="AT818" s="227" t="s">
        <v>136</v>
      </c>
      <c r="AU818" s="227" t="s">
        <v>83</v>
      </c>
      <c r="AV818" s="14" t="s">
        <v>83</v>
      </c>
      <c r="AW818" s="14" t="s">
        <v>31</v>
      </c>
      <c r="AX818" s="14" t="s">
        <v>75</v>
      </c>
      <c r="AY818" s="227" t="s">
        <v>126</v>
      </c>
    </row>
    <row r="819" spans="1:65" s="12" customFormat="1" ht="11.25">
      <c r="B819" s="196"/>
      <c r="C819" s="197"/>
      <c r="D819" s="191" t="s">
        <v>136</v>
      </c>
      <c r="E819" s="198" t="s">
        <v>1</v>
      </c>
      <c r="F819" s="199" t="s">
        <v>1190</v>
      </c>
      <c r="G819" s="197"/>
      <c r="H819" s="200">
        <v>363.8</v>
      </c>
      <c r="I819" s="201"/>
      <c r="J819" s="197"/>
      <c r="K819" s="197"/>
      <c r="L819" s="202"/>
      <c r="M819" s="203"/>
      <c r="N819" s="204"/>
      <c r="O819" s="204"/>
      <c r="P819" s="204"/>
      <c r="Q819" s="204"/>
      <c r="R819" s="204"/>
      <c r="S819" s="204"/>
      <c r="T819" s="205"/>
      <c r="AT819" s="206" t="s">
        <v>136</v>
      </c>
      <c r="AU819" s="206" t="s">
        <v>83</v>
      </c>
      <c r="AV819" s="12" t="s">
        <v>85</v>
      </c>
      <c r="AW819" s="12" t="s">
        <v>31</v>
      </c>
      <c r="AX819" s="12" t="s">
        <v>75</v>
      </c>
      <c r="AY819" s="206" t="s">
        <v>126</v>
      </c>
    </row>
    <row r="820" spans="1:65" s="13" customFormat="1" ht="11.25">
      <c r="B820" s="207"/>
      <c r="C820" s="208"/>
      <c r="D820" s="191" t="s">
        <v>136</v>
      </c>
      <c r="E820" s="209" t="s">
        <v>1</v>
      </c>
      <c r="F820" s="210" t="s">
        <v>138</v>
      </c>
      <c r="G820" s="208"/>
      <c r="H820" s="211">
        <v>887.4</v>
      </c>
      <c r="I820" s="212"/>
      <c r="J820" s="208"/>
      <c r="K820" s="208"/>
      <c r="L820" s="213"/>
      <c r="M820" s="214"/>
      <c r="N820" s="215"/>
      <c r="O820" s="215"/>
      <c r="P820" s="215"/>
      <c r="Q820" s="215"/>
      <c r="R820" s="215"/>
      <c r="S820" s="215"/>
      <c r="T820" s="216"/>
      <c r="AT820" s="217" t="s">
        <v>136</v>
      </c>
      <c r="AU820" s="217" t="s">
        <v>83</v>
      </c>
      <c r="AV820" s="13" t="s">
        <v>133</v>
      </c>
      <c r="AW820" s="13" t="s">
        <v>31</v>
      </c>
      <c r="AX820" s="13" t="s">
        <v>83</v>
      </c>
      <c r="AY820" s="217" t="s">
        <v>126</v>
      </c>
    </row>
    <row r="821" spans="1:65" s="2" customFormat="1" ht="24.2" customHeight="1">
      <c r="A821" s="33"/>
      <c r="B821" s="34"/>
      <c r="C821" s="228" t="s">
        <v>630</v>
      </c>
      <c r="D821" s="228" t="s">
        <v>433</v>
      </c>
      <c r="E821" s="229" t="s">
        <v>1191</v>
      </c>
      <c r="F821" s="230" t="s">
        <v>1192</v>
      </c>
      <c r="G821" s="231" t="s">
        <v>130</v>
      </c>
      <c r="H821" s="232">
        <v>211.09200000000001</v>
      </c>
      <c r="I821" s="233"/>
      <c r="J821" s="234">
        <f>ROUND(I821*H821,2)</f>
        <v>0</v>
      </c>
      <c r="K821" s="230" t="s">
        <v>131</v>
      </c>
      <c r="L821" s="38"/>
      <c r="M821" s="235" t="s">
        <v>1</v>
      </c>
      <c r="N821" s="236" t="s">
        <v>40</v>
      </c>
      <c r="O821" s="70"/>
      <c r="P821" s="187">
        <f>O821*H821</f>
        <v>0</v>
      </c>
      <c r="Q821" s="187">
        <v>0</v>
      </c>
      <c r="R821" s="187">
        <f>Q821*H821</f>
        <v>0</v>
      </c>
      <c r="S821" s="187">
        <v>0</v>
      </c>
      <c r="T821" s="188">
        <f>S821*H821</f>
        <v>0</v>
      </c>
      <c r="U821" s="33"/>
      <c r="V821" s="33"/>
      <c r="W821" s="33"/>
      <c r="X821" s="33"/>
      <c r="Y821" s="33"/>
      <c r="Z821" s="33"/>
      <c r="AA821" s="33"/>
      <c r="AB821" s="33"/>
      <c r="AC821" s="33"/>
      <c r="AD821" s="33"/>
      <c r="AE821" s="33"/>
      <c r="AR821" s="189" t="s">
        <v>133</v>
      </c>
      <c r="AT821" s="189" t="s">
        <v>433</v>
      </c>
      <c r="AU821" s="189" t="s">
        <v>83</v>
      </c>
      <c r="AY821" s="16" t="s">
        <v>126</v>
      </c>
      <c r="BE821" s="190">
        <f>IF(N821="základní",J821,0)</f>
        <v>0</v>
      </c>
      <c r="BF821" s="190">
        <f>IF(N821="snížená",J821,0)</f>
        <v>0</v>
      </c>
      <c r="BG821" s="190">
        <f>IF(N821="zákl. přenesená",J821,0)</f>
        <v>0</v>
      </c>
      <c r="BH821" s="190">
        <f>IF(N821="sníž. přenesená",J821,0)</f>
        <v>0</v>
      </c>
      <c r="BI821" s="190">
        <f>IF(N821="nulová",J821,0)</f>
        <v>0</v>
      </c>
      <c r="BJ821" s="16" t="s">
        <v>83</v>
      </c>
      <c r="BK821" s="190">
        <f>ROUND(I821*H821,2)</f>
        <v>0</v>
      </c>
      <c r="BL821" s="16" t="s">
        <v>133</v>
      </c>
      <c r="BM821" s="189" t="s">
        <v>1193</v>
      </c>
    </row>
    <row r="822" spans="1:65" s="2" customFormat="1" ht="117">
      <c r="A822" s="33"/>
      <c r="B822" s="34"/>
      <c r="C822" s="35"/>
      <c r="D822" s="191" t="s">
        <v>135</v>
      </c>
      <c r="E822" s="35"/>
      <c r="F822" s="192" t="s">
        <v>1194</v>
      </c>
      <c r="G822" s="35"/>
      <c r="H822" s="35"/>
      <c r="I822" s="193"/>
      <c r="J822" s="35"/>
      <c r="K822" s="35"/>
      <c r="L822" s="38"/>
      <c r="M822" s="194"/>
      <c r="N822" s="195"/>
      <c r="O822" s="70"/>
      <c r="P822" s="70"/>
      <c r="Q822" s="70"/>
      <c r="R822" s="70"/>
      <c r="S822" s="70"/>
      <c r="T822" s="71"/>
      <c r="U822" s="33"/>
      <c r="V822" s="33"/>
      <c r="W822" s="33"/>
      <c r="X822" s="33"/>
      <c r="Y822" s="33"/>
      <c r="Z822" s="33"/>
      <c r="AA822" s="33"/>
      <c r="AB822" s="33"/>
      <c r="AC822" s="33"/>
      <c r="AD822" s="33"/>
      <c r="AE822" s="33"/>
      <c r="AT822" s="16" t="s">
        <v>135</v>
      </c>
      <c r="AU822" s="16" t="s">
        <v>83</v>
      </c>
    </row>
    <row r="823" spans="1:65" s="14" customFormat="1" ht="11.25">
      <c r="B823" s="218"/>
      <c r="C823" s="219"/>
      <c r="D823" s="191" t="s">
        <v>136</v>
      </c>
      <c r="E823" s="220" t="s">
        <v>1</v>
      </c>
      <c r="F823" s="221" t="s">
        <v>1195</v>
      </c>
      <c r="G823" s="219"/>
      <c r="H823" s="220" t="s">
        <v>1</v>
      </c>
      <c r="I823" s="222"/>
      <c r="J823" s="219"/>
      <c r="K823" s="219"/>
      <c r="L823" s="223"/>
      <c r="M823" s="224"/>
      <c r="N823" s="225"/>
      <c r="O823" s="225"/>
      <c r="P823" s="225"/>
      <c r="Q823" s="225"/>
      <c r="R823" s="225"/>
      <c r="S823" s="225"/>
      <c r="T823" s="226"/>
      <c r="AT823" s="227" t="s">
        <v>136</v>
      </c>
      <c r="AU823" s="227" t="s">
        <v>83</v>
      </c>
      <c r="AV823" s="14" t="s">
        <v>83</v>
      </c>
      <c r="AW823" s="14" t="s">
        <v>31</v>
      </c>
      <c r="AX823" s="14" t="s">
        <v>75</v>
      </c>
      <c r="AY823" s="227" t="s">
        <v>126</v>
      </c>
    </row>
    <row r="824" spans="1:65" s="12" customFormat="1" ht="11.25">
      <c r="B824" s="196"/>
      <c r="C824" s="197"/>
      <c r="D824" s="191" t="s">
        <v>136</v>
      </c>
      <c r="E824" s="198" t="s">
        <v>1</v>
      </c>
      <c r="F824" s="199" t="s">
        <v>1196</v>
      </c>
      <c r="G824" s="197"/>
      <c r="H824" s="200">
        <v>52.2</v>
      </c>
      <c r="I824" s="201"/>
      <c r="J824" s="197"/>
      <c r="K824" s="197"/>
      <c r="L824" s="202"/>
      <c r="M824" s="203"/>
      <c r="N824" s="204"/>
      <c r="O824" s="204"/>
      <c r="P824" s="204"/>
      <c r="Q824" s="204"/>
      <c r="R824" s="204"/>
      <c r="S824" s="204"/>
      <c r="T824" s="205"/>
      <c r="AT824" s="206" t="s">
        <v>136</v>
      </c>
      <c r="AU824" s="206" t="s">
        <v>83</v>
      </c>
      <c r="AV824" s="12" t="s">
        <v>85</v>
      </c>
      <c r="AW824" s="12" t="s">
        <v>31</v>
      </c>
      <c r="AX824" s="12" t="s">
        <v>75</v>
      </c>
      <c r="AY824" s="206" t="s">
        <v>126</v>
      </c>
    </row>
    <row r="825" spans="1:65" s="14" customFormat="1" ht="11.25">
      <c r="B825" s="218"/>
      <c r="C825" s="219"/>
      <c r="D825" s="191" t="s">
        <v>136</v>
      </c>
      <c r="E825" s="220" t="s">
        <v>1</v>
      </c>
      <c r="F825" s="221" t="s">
        <v>830</v>
      </c>
      <c r="G825" s="219"/>
      <c r="H825" s="220" t="s">
        <v>1</v>
      </c>
      <c r="I825" s="222"/>
      <c r="J825" s="219"/>
      <c r="K825" s="219"/>
      <c r="L825" s="223"/>
      <c r="M825" s="224"/>
      <c r="N825" s="225"/>
      <c r="O825" s="225"/>
      <c r="P825" s="225"/>
      <c r="Q825" s="225"/>
      <c r="R825" s="225"/>
      <c r="S825" s="225"/>
      <c r="T825" s="226"/>
      <c r="AT825" s="227" t="s">
        <v>136</v>
      </c>
      <c r="AU825" s="227" t="s">
        <v>83</v>
      </c>
      <c r="AV825" s="14" t="s">
        <v>83</v>
      </c>
      <c r="AW825" s="14" t="s">
        <v>31</v>
      </c>
      <c r="AX825" s="14" t="s">
        <v>75</v>
      </c>
      <c r="AY825" s="227" t="s">
        <v>126</v>
      </c>
    </row>
    <row r="826" spans="1:65" s="12" customFormat="1" ht="11.25">
      <c r="B826" s="196"/>
      <c r="C826" s="197"/>
      <c r="D826" s="191" t="s">
        <v>136</v>
      </c>
      <c r="E826" s="198" t="s">
        <v>1</v>
      </c>
      <c r="F826" s="199" t="s">
        <v>1197</v>
      </c>
      <c r="G826" s="197"/>
      <c r="H826" s="200">
        <v>48.2</v>
      </c>
      <c r="I826" s="201"/>
      <c r="J826" s="197"/>
      <c r="K826" s="197"/>
      <c r="L826" s="202"/>
      <c r="M826" s="203"/>
      <c r="N826" s="204"/>
      <c r="O826" s="204"/>
      <c r="P826" s="204"/>
      <c r="Q826" s="204"/>
      <c r="R826" s="204"/>
      <c r="S826" s="204"/>
      <c r="T826" s="205"/>
      <c r="AT826" s="206" t="s">
        <v>136</v>
      </c>
      <c r="AU826" s="206" t="s">
        <v>83</v>
      </c>
      <c r="AV826" s="12" t="s">
        <v>85</v>
      </c>
      <c r="AW826" s="12" t="s">
        <v>31</v>
      </c>
      <c r="AX826" s="12" t="s">
        <v>75</v>
      </c>
      <c r="AY826" s="206" t="s">
        <v>126</v>
      </c>
    </row>
    <row r="827" spans="1:65" s="14" customFormat="1" ht="11.25">
      <c r="B827" s="218"/>
      <c r="C827" s="219"/>
      <c r="D827" s="191" t="s">
        <v>136</v>
      </c>
      <c r="E827" s="220" t="s">
        <v>1</v>
      </c>
      <c r="F827" s="221" t="s">
        <v>1198</v>
      </c>
      <c r="G827" s="219"/>
      <c r="H827" s="220" t="s">
        <v>1</v>
      </c>
      <c r="I827" s="222"/>
      <c r="J827" s="219"/>
      <c r="K827" s="219"/>
      <c r="L827" s="223"/>
      <c r="M827" s="224"/>
      <c r="N827" s="225"/>
      <c r="O827" s="225"/>
      <c r="P827" s="225"/>
      <c r="Q827" s="225"/>
      <c r="R827" s="225"/>
      <c r="S827" s="225"/>
      <c r="T827" s="226"/>
      <c r="AT827" s="227" t="s">
        <v>136</v>
      </c>
      <c r="AU827" s="227" t="s">
        <v>83</v>
      </c>
      <c r="AV827" s="14" t="s">
        <v>83</v>
      </c>
      <c r="AW827" s="14" t="s">
        <v>31</v>
      </c>
      <c r="AX827" s="14" t="s">
        <v>75</v>
      </c>
      <c r="AY827" s="227" t="s">
        <v>126</v>
      </c>
    </row>
    <row r="828" spans="1:65" s="12" customFormat="1" ht="11.25">
      <c r="B828" s="196"/>
      <c r="C828" s="197"/>
      <c r="D828" s="191" t="s">
        <v>136</v>
      </c>
      <c r="E828" s="198" t="s">
        <v>1</v>
      </c>
      <c r="F828" s="199" t="s">
        <v>1199</v>
      </c>
      <c r="G828" s="197"/>
      <c r="H828" s="200">
        <v>51.845999999999997</v>
      </c>
      <c r="I828" s="201"/>
      <c r="J828" s="197"/>
      <c r="K828" s="197"/>
      <c r="L828" s="202"/>
      <c r="M828" s="203"/>
      <c r="N828" s="204"/>
      <c r="O828" s="204"/>
      <c r="P828" s="204"/>
      <c r="Q828" s="204"/>
      <c r="R828" s="204"/>
      <c r="S828" s="204"/>
      <c r="T828" s="205"/>
      <c r="AT828" s="206" t="s">
        <v>136</v>
      </c>
      <c r="AU828" s="206" t="s">
        <v>83</v>
      </c>
      <c r="AV828" s="12" t="s">
        <v>85</v>
      </c>
      <c r="AW828" s="12" t="s">
        <v>31</v>
      </c>
      <c r="AX828" s="12" t="s">
        <v>75</v>
      </c>
      <c r="AY828" s="206" t="s">
        <v>126</v>
      </c>
    </row>
    <row r="829" spans="1:65" s="14" customFormat="1" ht="11.25">
      <c r="B829" s="218"/>
      <c r="C829" s="219"/>
      <c r="D829" s="191" t="s">
        <v>136</v>
      </c>
      <c r="E829" s="220" t="s">
        <v>1</v>
      </c>
      <c r="F829" s="221" t="s">
        <v>1158</v>
      </c>
      <c r="G829" s="219"/>
      <c r="H829" s="220" t="s">
        <v>1</v>
      </c>
      <c r="I829" s="222"/>
      <c r="J829" s="219"/>
      <c r="K829" s="219"/>
      <c r="L829" s="223"/>
      <c r="M829" s="224"/>
      <c r="N829" s="225"/>
      <c r="O829" s="225"/>
      <c r="P829" s="225"/>
      <c r="Q829" s="225"/>
      <c r="R829" s="225"/>
      <c r="S829" s="225"/>
      <c r="T829" s="226"/>
      <c r="AT829" s="227" t="s">
        <v>136</v>
      </c>
      <c r="AU829" s="227" t="s">
        <v>83</v>
      </c>
      <c r="AV829" s="14" t="s">
        <v>83</v>
      </c>
      <c r="AW829" s="14" t="s">
        <v>31</v>
      </c>
      <c r="AX829" s="14" t="s">
        <v>75</v>
      </c>
      <c r="AY829" s="227" t="s">
        <v>126</v>
      </c>
    </row>
    <row r="830" spans="1:65" s="12" customFormat="1" ht="11.25">
      <c r="B830" s="196"/>
      <c r="C830" s="197"/>
      <c r="D830" s="191" t="s">
        <v>136</v>
      </c>
      <c r="E830" s="198" t="s">
        <v>1</v>
      </c>
      <c r="F830" s="199" t="s">
        <v>1200</v>
      </c>
      <c r="G830" s="197"/>
      <c r="H830" s="200">
        <v>58.845999999999997</v>
      </c>
      <c r="I830" s="201"/>
      <c r="J830" s="197"/>
      <c r="K830" s="197"/>
      <c r="L830" s="202"/>
      <c r="M830" s="203"/>
      <c r="N830" s="204"/>
      <c r="O830" s="204"/>
      <c r="P830" s="204"/>
      <c r="Q830" s="204"/>
      <c r="R830" s="204"/>
      <c r="S830" s="204"/>
      <c r="T830" s="205"/>
      <c r="AT830" s="206" t="s">
        <v>136</v>
      </c>
      <c r="AU830" s="206" t="s">
        <v>83</v>
      </c>
      <c r="AV830" s="12" t="s">
        <v>85</v>
      </c>
      <c r="AW830" s="12" t="s">
        <v>31</v>
      </c>
      <c r="AX830" s="12" t="s">
        <v>75</v>
      </c>
      <c r="AY830" s="206" t="s">
        <v>126</v>
      </c>
    </row>
    <row r="831" spans="1:65" s="13" customFormat="1" ht="11.25">
      <c r="B831" s="207"/>
      <c r="C831" s="208"/>
      <c r="D831" s="191" t="s">
        <v>136</v>
      </c>
      <c r="E831" s="209" t="s">
        <v>1</v>
      </c>
      <c r="F831" s="210" t="s">
        <v>138</v>
      </c>
      <c r="G831" s="208"/>
      <c r="H831" s="211">
        <v>211.09200000000001</v>
      </c>
      <c r="I831" s="212"/>
      <c r="J831" s="208"/>
      <c r="K831" s="208"/>
      <c r="L831" s="213"/>
      <c r="M831" s="214"/>
      <c r="N831" s="215"/>
      <c r="O831" s="215"/>
      <c r="P831" s="215"/>
      <c r="Q831" s="215"/>
      <c r="R831" s="215"/>
      <c r="S831" s="215"/>
      <c r="T831" s="216"/>
      <c r="AT831" s="217" t="s">
        <v>136</v>
      </c>
      <c r="AU831" s="217" t="s">
        <v>83</v>
      </c>
      <c r="AV831" s="13" t="s">
        <v>133</v>
      </c>
      <c r="AW831" s="13" t="s">
        <v>31</v>
      </c>
      <c r="AX831" s="13" t="s">
        <v>83</v>
      </c>
      <c r="AY831" s="217" t="s">
        <v>126</v>
      </c>
    </row>
    <row r="832" spans="1:65" s="2" customFormat="1" ht="24.2" customHeight="1">
      <c r="A832" s="33"/>
      <c r="B832" s="34"/>
      <c r="C832" s="228" t="s">
        <v>635</v>
      </c>
      <c r="D832" s="228" t="s">
        <v>433</v>
      </c>
      <c r="E832" s="229" t="s">
        <v>1201</v>
      </c>
      <c r="F832" s="230" t="s">
        <v>1202</v>
      </c>
      <c r="G832" s="231" t="s">
        <v>426</v>
      </c>
      <c r="H832" s="232">
        <v>76</v>
      </c>
      <c r="I832" s="233"/>
      <c r="J832" s="234">
        <f>ROUND(I832*H832,2)</f>
        <v>0</v>
      </c>
      <c r="K832" s="230" t="s">
        <v>131</v>
      </c>
      <c r="L832" s="38"/>
      <c r="M832" s="235" t="s">
        <v>1</v>
      </c>
      <c r="N832" s="236" t="s">
        <v>40</v>
      </c>
      <c r="O832" s="70"/>
      <c r="P832" s="187">
        <f>O832*H832</f>
        <v>0</v>
      </c>
      <c r="Q832" s="187">
        <v>0</v>
      </c>
      <c r="R832" s="187">
        <f>Q832*H832</f>
        <v>0</v>
      </c>
      <c r="S832" s="187">
        <v>0</v>
      </c>
      <c r="T832" s="188">
        <f>S832*H832</f>
        <v>0</v>
      </c>
      <c r="U832" s="33"/>
      <c r="V832" s="33"/>
      <c r="W832" s="33"/>
      <c r="X832" s="33"/>
      <c r="Y832" s="33"/>
      <c r="Z832" s="33"/>
      <c r="AA832" s="33"/>
      <c r="AB832" s="33"/>
      <c r="AC832" s="33"/>
      <c r="AD832" s="33"/>
      <c r="AE832" s="33"/>
      <c r="AR832" s="189" t="s">
        <v>133</v>
      </c>
      <c r="AT832" s="189" t="s">
        <v>433</v>
      </c>
      <c r="AU832" s="189" t="s">
        <v>83</v>
      </c>
      <c r="AY832" s="16" t="s">
        <v>126</v>
      </c>
      <c r="BE832" s="190">
        <f>IF(N832="základní",J832,0)</f>
        <v>0</v>
      </c>
      <c r="BF832" s="190">
        <f>IF(N832="snížená",J832,0)</f>
        <v>0</v>
      </c>
      <c r="BG832" s="190">
        <f>IF(N832="zákl. přenesená",J832,0)</f>
        <v>0</v>
      </c>
      <c r="BH832" s="190">
        <f>IF(N832="sníž. přenesená",J832,0)</f>
        <v>0</v>
      </c>
      <c r="BI832" s="190">
        <f>IF(N832="nulová",J832,0)</f>
        <v>0</v>
      </c>
      <c r="BJ832" s="16" t="s">
        <v>83</v>
      </c>
      <c r="BK832" s="190">
        <f>ROUND(I832*H832,2)</f>
        <v>0</v>
      </c>
      <c r="BL832" s="16" t="s">
        <v>133</v>
      </c>
      <c r="BM832" s="189" t="s">
        <v>1203</v>
      </c>
    </row>
    <row r="833" spans="1:65" s="2" customFormat="1" ht="29.25">
      <c r="A833" s="33"/>
      <c r="B833" s="34"/>
      <c r="C833" s="35"/>
      <c r="D833" s="191" t="s">
        <v>135</v>
      </c>
      <c r="E833" s="35"/>
      <c r="F833" s="192" t="s">
        <v>1204</v>
      </c>
      <c r="G833" s="35"/>
      <c r="H833" s="35"/>
      <c r="I833" s="193"/>
      <c r="J833" s="35"/>
      <c r="K833" s="35"/>
      <c r="L833" s="38"/>
      <c r="M833" s="194"/>
      <c r="N833" s="195"/>
      <c r="O833" s="70"/>
      <c r="P833" s="70"/>
      <c r="Q833" s="70"/>
      <c r="R833" s="70"/>
      <c r="S833" s="70"/>
      <c r="T833" s="71"/>
      <c r="U833" s="33"/>
      <c r="V833" s="33"/>
      <c r="W833" s="33"/>
      <c r="X833" s="33"/>
      <c r="Y833" s="33"/>
      <c r="Z833" s="33"/>
      <c r="AA833" s="33"/>
      <c r="AB833" s="33"/>
      <c r="AC833" s="33"/>
      <c r="AD833" s="33"/>
      <c r="AE833" s="33"/>
      <c r="AT833" s="16" t="s">
        <v>135</v>
      </c>
      <c r="AU833" s="16" t="s">
        <v>83</v>
      </c>
    </row>
    <row r="834" spans="1:65" s="14" customFormat="1" ht="11.25">
      <c r="B834" s="218"/>
      <c r="C834" s="219"/>
      <c r="D834" s="191" t="s">
        <v>136</v>
      </c>
      <c r="E834" s="220" t="s">
        <v>1</v>
      </c>
      <c r="F834" s="221" t="s">
        <v>1205</v>
      </c>
      <c r="G834" s="219"/>
      <c r="H834" s="220" t="s">
        <v>1</v>
      </c>
      <c r="I834" s="222"/>
      <c r="J834" s="219"/>
      <c r="K834" s="219"/>
      <c r="L834" s="223"/>
      <c r="M834" s="224"/>
      <c r="N834" s="225"/>
      <c r="O834" s="225"/>
      <c r="P834" s="225"/>
      <c r="Q834" s="225"/>
      <c r="R834" s="225"/>
      <c r="S834" s="225"/>
      <c r="T834" s="226"/>
      <c r="AT834" s="227" t="s">
        <v>136</v>
      </c>
      <c r="AU834" s="227" t="s">
        <v>83</v>
      </c>
      <c r="AV834" s="14" t="s">
        <v>83</v>
      </c>
      <c r="AW834" s="14" t="s">
        <v>31</v>
      </c>
      <c r="AX834" s="14" t="s">
        <v>75</v>
      </c>
      <c r="AY834" s="227" t="s">
        <v>126</v>
      </c>
    </row>
    <row r="835" spans="1:65" s="12" customFormat="1" ht="11.25">
      <c r="B835" s="196"/>
      <c r="C835" s="197"/>
      <c r="D835" s="191" t="s">
        <v>136</v>
      </c>
      <c r="E835" s="198" t="s">
        <v>1</v>
      </c>
      <c r="F835" s="199" t="s">
        <v>1206</v>
      </c>
      <c r="G835" s="197"/>
      <c r="H835" s="200">
        <v>76</v>
      </c>
      <c r="I835" s="201"/>
      <c r="J835" s="197"/>
      <c r="K835" s="197"/>
      <c r="L835" s="202"/>
      <c r="M835" s="203"/>
      <c r="N835" s="204"/>
      <c r="O835" s="204"/>
      <c r="P835" s="204"/>
      <c r="Q835" s="204"/>
      <c r="R835" s="204"/>
      <c r="S835" s="204"/>
      <c r="T835" s="205"/>
      <c r="AT835" s="206" t="s">
        <v>136</v>
      </c>
      <c r="AU835" s="206" t="s">
        <v>83</v>
      </c>
      <c r="AV835" s="12" t="s">
        <v>85</v>
      </c>
      <c r="AW835" s="12" t="s">
        <v>31</v>
      </c>
      <c r="AX835" s="12" t="s">
        <v>75</v>
      </c>
      <c r="AY835" s="206" t="s">
        <v>126</v>
      </c>
    </row>
    <row r="836" spans="1:65" s="13" customFormat="1" ht="11.25">
      <c r="B836" s="207"/>
      <c r="C836" s="208"/>
      <c r="D836" s="191" t="s">
        <v>136</v>
      </c>
      <c r="E836" s="209" t="s">
        <v>1</v>
      </c>
      <c r="F836" s="210" t="s">
        <v>138</v>
      </c>
      <c r="G836" s="208"/>
      <c r="H836" s="211">
        <v>76</v>
      </c>
      <c r="I836" s="212"/>
      <c r="J836" s="208"/>
      <c r="K836" s="208"/>
      <c r="L836" s="213"/>
      <c r="M836" s="214"/>
      <c r="N836" s="215"/>
      <c r="O836" s="215"/>
      <c r="P836" s="215"/>
      <c r="Q836" s="215"/>
      <c r="R836" s="215"/>
      <c r="S836" s="215"/>
      <c r="T836" s="216"/>
      <c r="AT836" s="217" t="s">
        <v>136</v>
      </c>
      <c r="AU836" s="217" t="s">
        <v>83</v>
      </c>
      <c r="AV836" s="13" t="s">
        <v>133</v>
      </c>
      <c r="AW836" s="13" t="s">
        <v>31</v>
      </c>
      <c r="AX836" s="13" t="s">
        <v>83</v>
      </c>
      <c r="AY836" s="217" t="s">
        <v>126</v>
      </c>
    </row>
    <row r="837" spans="1:65" s="2" customFormat="1" ht="16.5" customHeight="1">
      <c r="A837" s="33"/>
      <c r="B837" s="34"/>
      <c r="C837" s="228" t="s">
        <v>640</v>
      </c>
      <c r="D837" s="228" t="s">
        <v>433</v>
      </c>
      <c r="E837" s="229" t="s">
        <v>532</v>
      </c>
      <c r="F837" s="230" t="s">
        <v>533</v>
      </c>
      <c r="G837" s="231" t="s">
        <v>402</v>
      </c>
      <c r="H837" s="232">
        <v>1</v>
      </c>
      <c r="I837" s="233"/>
      <c r="J837" s="234">
        <f>ROUND(I837*H837,2)</f>
        <v>0</v>
      </c>
      <c r="K837" s="230" t="s">
        <v>131</v>
      </c>
      <c r="L837" s="38"/>
      <c r="M837" s="235" t="s">
        <v>1</v>
      </c>
      <c r="N837" s="236" t="s">
        <v>40</v>
      </c>
      <c r="O837" s="70"/>
      <c r="P837" s="187">
        <f>O837*H837</f>
        <v>0</v>
      </c>
      <c r="Q837" s="187">
        <v>0</v>
      </c>
      <c r="R837" s="187">
        <f>Q837*H837</f>
        <v>0</v>
      </c>
      <c r="S837" s="187">
        <v>0</v>
      </c>
      <c r="T837" s="188">
        <f>S837*H837</f>
        <v>0</v>
      </c>
      <c r="U837" s="33"/>
      <c r="V837" s="33"/>
      <c r="W837" s="33"/>
      <c r="X837" s="33"/>
      <c r="Y837" s="33"/>
      <c r="Z837" s="33"/>
      <c r="AA837" s="33"/>
      <c r="AB837" s="33"/>
      <c r="AC837" s="33"/>
      <c r="AD837" s="33"/>
      <c r="AE837" s="33"/>
      <c r="AR837" s="189" t="s">
        <v>133</v>
      </c>
      <c r="AT837" s="189" t="s">
        <v>433</v>
      </c>
      <c r="AU837" s="189" t="s">
        <v>83</v>
      </c>
      <c r="AY837" s="16" t="s">
        <v>126</v>
      </c>
      <c r="BE837" s="190">
        <f>IF(N837="základní",J837,0)</f>
        <v>0</v>
      </c>
      <c r="BF837" s="190">
        <f>IF(N837="snížená",J837,0)</f>
        <v>0</v>
      </c>
      <c r="BG837" s="190">
        <f>IF(N837="zákl. přenesená",J837,0)</f>
        <v>0</v>
      </c>
      <c r="BH837" s="190">
        <f>IF(N837="sníž. přenesená",J837,0)</f>
        <v>0</v>
      </c>
      <c r="BI837" s="190">
        <f>IF(N837="nulová",J837,0)</f>
        <v>0</v>
      </c>
      <c r="BJ837" s="16" t="s">
        <v>83</v>
      </c>
      <c r="BK837" s="190">
        <f>ROUND(I837*H837,2)</f>
        <v>0</v>
      </c>
      <c r="BL837" s="16" t="s">
        <v>133</v>
      </c>
      <c r="BM837" s="189" t="s">
        <v>1207</v>
      </c>
    </row>
    <row r="838" spans="1:65" s="2" customFormat="1" ht="48.75">
      <c r="A838" s="33"/>
      <c r="B838" s="34"/>
      <c r="C838" s="35"/>
      <c r="D838" s="191" t="s">
        <v>135</v>
      </c>
      <c r="E838" s="35"/>
      <c r="F838" s="192" t="s">
        <v>535</v>
      </c>
      <c r="G838" s="35"/>
      <c r="H838" s="35"/>
      <c r="I838" s="193"/>
      <c r="J838" s="35"/>
      <c r="K838" s="35"/>
      <c r="L838" s="38"/>
      <c r="M838" s="194"/>
      <c r="N838" s="195"/>
      <c r="O838" s="70"/>
      <c r="P838" s="70"/>
      <c r="Q838" s="70"/>
      <c r="R838" s="70"/>
      <c r="S838" s="70"/>
      <c r="T838" s="71"/>
      <c r="U838" s="33"/>
      <c r="V838" s="33"/>
      <c r="W838" s="33"/>
      <c r="X838" s="33"/>
      <c r="Y838" s="33"/>
      <c r="Z838" s="33"/>
      <c r="AA838" s="33"/>
      <c r="AB838" s="33"/>
      <c r="AC838" s="33"/>
      <c r="AD838" s="33"/>
      <c r="AE838" s="33"/>
      <c r="AT838" s="16" t="s">
        <v>135</v>
      </c>
      <c r="AU838" s="16" t="s">
        <v>83</v>
      </c>
    </row>
    <row r="839" spans="1:65" s="14" customFormat="1" ht="11.25">
      <c r="B839" s="218"/>
      <c r="C839" s="219"/>
      <c r="D839" s="191" t="s">
        <v>136</v>
      </c>
      <c r="E839" s="220" t="s">
        <v>1</v>
      </c>
      <c r="F839" s="221" t="s">
        <v>1167</v>
      </c>
      <c r="G839" s="219"/>
      <c r="H839" s="220" t="s">
        <v>1</v>
      </c>
      <c r="I839" s="222"/>
      <c r="J839" s="219"/>
      <c r="K839" s="219"/>
      <c r="L839" s="223"/>
      <c r="M839" s="224"/>
      <c r="N839" s="225"/>
      <c r="O839" s="225"/>
      <c r="P839" s="225"/>
      <c r="Q839" s="225"/>
      <c r="R839" s="225"/>
      <c r="S839" s="225"/>
      <c r="T839" s="226"/>
      <c r="AT839" s="227" t="s">
        <v>136</v>
      </c>
      <c r="AU839" s="227" t="s">
        <v>83</v>
      </c>
      <c r="AV839" s="14" t="s">
        <v>83</v>
      </c>
      <c r="AW839" s="14" t="s">
        <v>31</v>
      </c>
      <c r="AX839" s="14" t="s">
        <v>75</v>
      </c>
      <c r="AY839" s="227" t="s">
        <v>126</v>
      </c>
    </row>
    <row r="840" spans="1:65" s="12" customFormat="1" ht="11.25">
      <c r="B840" s="196"/>
      <c r="C840" s="197"/>
      <c r="D840" s="191" t="s">
        <v>136</v>
      </c>
      <c r="E840" s="198" t="s">
        <v>1</v>
      </c>
      <c r="F840" s="199" t="s">
        <v>83</v>
      </c>
      <c r="G840" s="197"/>
      <c r="H840" s="200">
        <v>1</v>
      </c>
      <c r="I840" s="201"/>
      <c r="J840" s="197"/>
      <c r="K840" s="197"/>
      <c r="L840" s="202"/>
      <c r="M840" s="203"/>
      <c r="N840" s="204"/>
      <c r="O840" s="204"/>
      <c r="P840" s="204"/>
      <c r="Q840" s="204"/>
      <c r="R840" s="204"/>
      <c r="S840" s="204"/>
      <c r="T840" s="205"/>
      <c r="AT840" s="206" t="s">
        <v>136</v>
      </c>
      <c r="AU840" s="206" t="s">
        <v>83</v>
      </c>
      <c r="AV840" s="12" t="s">
        <v>85</v>
      </c>
      <c r="AW840" s="12" t="s">
        <v>31</v>
      </c>
      <c r="AX840" s="12" t="s">
        <v>75</v>
      </c>
      <c r="AY840" s="206" t="s">
        <v>126</v>
      </c>
    </row>
    <row r="841" spans="1:65" s="13" customFormat="1" ht="11.25">
      <c r="B841" s="207"/>
      <c r="C841" s="208"/>
      <c r="D841" s="191" t="s">
        <v>136</v>
      </c>
      <c r="E841" s="209" t="s">
        <v>1</v>
      </c>
      <c r="F841" s="210" t="s">
        <v>138</v>
      </c>
      <c r="G841" s="208"/>
      <c r="H841" s="211">
        <v>1</v>
      </c>
      <c r="I841" s="212"/>
      <c r="J841" s="208"/>
      <c r="K841" s="208"/>
      <c r="L841" s="213"/>
      <c r="M841" s="214"/>
      <c r="N841" s="215"/>
      <c r="O841" s="215"/>
      <c r="P841" s="215"/>
      <c r="Q841" s="215"/>
      <c r="R841" s="215"/>
      <c r="S841" s="215"/>
      <c r="T841" s="216"/>
      <c r="AT841" s="217" t="s">
        <v>136</v>
      </c>
      <c r="AU841" s="217" t="s">
        <v>83</v>
      </c>
      <c r="AV841" s="13" t="s">
        <v>133</v>
      </c>
      <c r="AW841" s="13" t="s">
        <v>31</v>
      </c>
      <c r="AX841" s="13" t="s">
        <v>83</v>
      </c>
      <c r="AY841" s="217" t="s">
        <v>126</v>
      </c>
    </row>
    <row r="842" spans="1:65" s="2" customFormat="1" ht="16.5" customHeight="1">
      <c r="A842" s="33"/>
      <c r="B842" s="34"/>
      <c r="C842" s="228" t="s">
        <v>648</v>
      </c>
      <c r="D842" s="228" t="s">
        <v>433</v>
      </c>
      <c r="E842" s="229" t="s">
        <v>526</v>
      </c>
      <c r="F842" s="230" t="s">
        <v>527</v>
      </c>
      <c r="G842" s="231" t="s">
        <v>402</v>
      </c>
      <c r="H842" s="232">
        <v>887.4</v>
      </c>
      <c r="I842" s="233"/>
      <c r="J842" s="234">
        <f>ROUND(I842*H842,2)</f>
        <v>0</v>
      </c>
      <c r="K842" s="230" t="s">
        <v>131</v>
      </c>
      <c r="L842" s="38"/>
      <c r="M842" s="235" t="s">
        <v>1</v>
      </c>
      <c r="N842" s="236" t="s">
        <v>40</v>
      </c>
      <c r="O842" s="70"/>
      <c r="P842" s="187">
        <f>O842*H842</f>
        <v>0</v>
      </c>
      <c r="Q842" s="187">
        <v>0</v>
      </c>
      <c r="R842" s="187">
        <f>Q842*H842</f>
        <v>0</v>
      </c>
      <c r="S842" s="187">
        <v>0</v>
      </c>
      <c r="T842" s="188">
        <f>S842*H842</f>
        <v>0</v>
      </c>
      <c r="U842" s="33"/>
      <c r="V842" s="33"/>
      <c r="W842" s="33"/>
      <c r="X842" s="33"/>
      <c r="Y842" s="33"/>
      <c r="Z842" s="33"/>
      <c r="AA842" s="33"/>
      <c r="AB842" s="33"/>
      <c r="AC842" s="33"/>
      <c r="AD842" s="33"/>
      <c r="AE842" s="33"/>
      <c r="AR842" s="189" t="s">
        <v>133</v>
      </c>
      <c r="AT842" s="189" t="s">
        <v>433</v>
      </c>
      <c r="AU842" s="189" t="s">
        <v>83</v>
      </c>
      <c r="AY842" s="16" t="s">
        <v>126</v>
      </c>
      <c r="BE842" s="190">
        <f>IF(N842="základní",J842,0)</f>
        <v>0</v>
      </c>
      <c r="BF842" s="190">
        <f>IF(N842="snížená",J842,0)</f>
        <v>0</v>
      </c>
      <c r="BG842" s="190">
        <f>IF(N842="zákl. přenesená",J842,0)</f>
        <v>0</v>
      </c>
      <c r="BH842" s="190">
        <f>IF(N842="sníž. přenesená",J842,0)</f>
        <v>0</v>
      </c>
      <c r="BI842" s="190">
        <f>IF(N842="nulová",J842,0)</f>
        <v>0</v>
      </c>
      <c r="BJ842" s="16" t="s">
        <v>83</v>
      </c>
      <c r="BK842" s="190">
        <f>ROUND(I842*H842,2)</f>
        <v>0</v>
      </c>
      <c r="BL842" s="16" t="s">
        <v>133</v>
      </c>
      <c r="BM842" s="189" t="s">
        <v>1208</v>
      </c>
    </row>
    <row r="843" spans="1:65" s="2" customFormat="1" ht="48.75">
      <c r="A843" s="33"/>
      <c r="B843" s="34"/>
      <c r="C843" s="35"/>
      <c r="D843" s="191" t="s">
        <v>135</v>
      </c>
      <c r="E843" s="35"/>
      <c r="F843" s="192" t="s">
        <v>529</v>
      </c>
      <c r="G843" s="35"/>
      <c r="H843" s="35"/>
      <c r="I843" s="193"/>
      <c r="J843" s="35"/>
      <c r="K843" s="35"/>
      <c r="L843" s="38"/>
      <c r="M843" s="194"/>
      <c r="N843" s="195"/>
      <c r="O843" s="70"/>
      <c r="P843" s="70"/>
      <c r="Q843" s="70"/>
      <c r="R843" s="70"/>
      <c r="S843" s="70"/>
      <c r="T843" s="71"/>
      <c r="U843" s="33"/>
      <c r="V843" s="33"/>
      <c r="W843" s="33"/>
      <c r="X843" s="33"/>
      <c r="Y843" s="33"/>
      <c r="Z843" s="33"/>
      <c r="AA843" s="33"/>
      <c r="AB843" s="33"/>
      <c r="AC843" s="33"/>
      <c r="AD843" s="33"/>
      <c r="AE843" s="33"/>
      <c r="AT843" s="16" t="s">
        <v>135</v>
      </c>
      <c r="AU843" s="16" t="s">
        <v>83</v>
      </c>
    </row>
    <row r="844" spans="1:65" s="14" customFormat="1" ht="11.25">
      <c r="B844" s="218"/>
      <c r="C844" s="219"/>
      <c r="D844" s="191" t="s">
        <v>136</v>
      </c>
      <c r="E844" s="220" t="s">
        <v>1</v>
      </c>
      <c r="F844" s="221" t="s">
        <v>1024</v>
      </c>
      <c r="G844" s="219"/>
      <c r="H844" s="220" t="s">
        <v>1</v>
      </c>
      <c r="I844" s="222"/>
      <c r="J844" s="219"/>
      <c r="K844" s="219"/>
      <c r="L844" s="223"/>
      <c r="M844" s="224"/>
      <c r="N844" s="225"/>
      <c r="O844" s="225"/>
      <c r="P844" s="225"/>
      <c r="Q844" s="225"/>
      <c r="R844" s="225"/>
      <c r="S844" s="225"/>
      <c r="T844" s="226"/>
      <c r="AT844" s="227" t="s">
        <v>136</v>
      </c>
      <c r="AU844" s="227" t="s">
        <v>83</v>
      </c>
      <c r="AV844" s="14" t="s">
        <v>83</v>
      </c>
      <c r="AW844" s="14" t="s">
        <v>31</v>
      </c>
      <c r="AX844" s="14" t="s">
        <v>75</v>
      </c>
      <c r="AY844" s="227" t="s">
        <v>126</v>
      </c>
    </row>
    <row r="845" spans="1:65" s="12" customFormat="1" ht="11.25">
      <c r="B845" s="196"/>
      <c r="C845" s="197"/>
      <c r="D845" s="191" t="s">
        <v>136</v>
      </c>
      <c r="E845" s="198" t="s">
        <v>1</v>
      </c>
      <c r="F845" s="199" t="s">
        <v>1189</v>
      </c>
      <c r="G845" s="197"/>
      <c r="H845" s="200">
        <v>261.8</v>
      </c>
      <c r="I845" s="201"/>
      <c r="J845" s="197"/>
      <c r="K845" s="197"/>
      <c r="L845" s="202"/>
      <c r="M845" s="203"/>
      <c r="N845" s="204"/>
      <c r="O845" s="204"/>
      <c r="P845" s="204"/>
      <c r="Q845" s="204"/>
      <c r="R845" s="204"/>
      <c r="S845" s="204"/>
      <c r="T845" s="205"/>
      <c r="AT845" s="206" t="s">
        <v>136</v>
      </c>
      <c r="AU845" s="206" t="s">
        <v>83</v>
      </c>
      <c r="AV845" s="12" t="s">
        <v>85</v>
      </c>
      <c r="AW845" s="12" t="s">
        <v>31</v>
      </c>
      <c r="AX845" s="12" t="s">
        <v>75</v>
      </c>
      <c r="AY845" s="206" t="s">
        <v>126</v>
      </c>
    </row>
    <row r="846" spans="1:65" s="14" customFormat="1" ht="11.25">
      <c r="B846" s="218"/>
      <c r="C846" s="219"/>
      <c r="D846" s="191" t="s">
        <v>136</v>
      </c>
      <c r="E846" s="220" t="s">
        <v>1</v>
      </c>
      <c r="F846" s="221" t="s">
        <v>1027</v>
      </c>
      <c r="G846" s="219"/>
      <c r="H846" s="220" t="s">
        <v>1</v>
      </c>
      <c r="I846" s="222"/>
      <c r="J846" s="219"/>
      <c r="K846" s="219"/>
      <c r="L846" s="223"/>
      <c r="M846" s="224"/>
      <c r="N846" s="225"/>
      <c r="O846" s="225"/>
      <c r="P846" s="225"/>
      <c r="Q846" s="225"/>
      <c r="R846" s="225"/>
      <c r="S846" s="225"/>
      <c r="T846" s="226"/>
      <c r="AT846" s="227" t="s">
        <v>136</v>
      </c>
      <c r="AU846" s="227" t="s">
        <v>83</v>
      </c>
      <c r="AV846" s="14" t="s">
        <v>83</v>
      </c>
      <c r="AW846" s="14" t="s">
        <v>31</v>
      </c>
      <c r="AX846" s="14" t="s">
        <v>75</v>
      </c>
      <c r="AY846" s="227" t="s">
        <v>126</v>
      </c>
    </row>
    <row r="847" spans="1:65" s="12" customFormat="1" ht="11.25">
      <c r="B847" s="196"/>
      <c r="C847" s="197"/>
      <c r="D847" s="191" t="s">
        <v>136</v>
      </c>
      <c r="E847" s="198" t="s">
        <v>1</v>
      </c>
      <c r="F847" s="199" t="s">
        <v>1189</v>
      </c>
      <c r="G847" s="197"/>
      <c r="H847" s="200">
        <v>261.8</v>
      </c>
      <c r="I847" s="201"/>
      <c r="J847" s="197"/>
      <c r="K847" s="197"/>
      <c r="L847" s="202"/>
      <c r="M847" s="203"/>
      <c r="N847" s="204"/>
      <c r="O847" s="204"/>
      <c r="P847" s="204"/>
      <c r="Q847" s="204"/>
      <c r="R847" s="204"/>
      <c r="S847" s="204"/>
      <c r="T847" s="205"/>
      <c r="AT847" s="206" t="s">
        <v>136</v>
      </c>
      <c r="AU847" s="206" t="s">
        <v>83</v>
      </c>
      <c r="AV847" s="12" t="s">
        <v>85</v>
      </c>
      <c r="AW847" s="12" t="s">
        <v>31</v>
      </c>
      <c r="AX847" s="12" t="s">
        <v>75</v>
      </c>
      <c r="AY847" s="206" t="s">
        <v>126</v>
      </c>
    </row>
    <row r="848" spans="1:65" s="14" customFormat="1" ht="11.25">
      <c r="B848" s="218"/>
      <c r="C848" s="219"/>
      <c r="D848" s="191" t="s">
        <v>136</v>
      </c>
      <c r="E848" s="220" t="s">
        <v>1</v>
      </c>
      <c r="F848" s="221" t="s">
        <v>1028</v>
      </c>
      <c r="G848" s="219"/>
      <c r="H848" s="220" t="s">
        <v>1</v>
      </c>
      <c r="I848" s="222"/>
      <c r="J848" s="219"/>
      <c r="K848" s="219"/>
      <c r="L848" s="223"/>
      <c r="M848" s="224"/>
      <c r="N848" s="225"/>
      <c r="O848" s="225"/>
      <c r="P848" s="225"/>
      <c r="Q848" s="225"/>
      <c r="R848" s="225"/>
      <c r="S848" s="225"/>
      <c r="T848" s="226"/>
      <c r="AT848" s="227" t="s">
        <v>136</v>
      </c>
      <c r="AU848" s="227" t="s">
        <v>83</v>
      </c>
      <c r="AV848" s="14" t="s">
        <v>83</v>
      </c>
      <c r="AW848" s="14" t="s">
        <v>31</v>
      </c>
      <c r="AX848" s="14" t="s">
        <v>75</v>
      </c>
      <c r="AY848" s="227" t="s">
        <v>126</v>
      </c>
    </row>
    <row r="849" spans="1:65" s="12" customFormat="1" ht="11.25">
      <c r="B849" s="196"/>
      <c r="C849" s="197"/>
      <c r="D849" s="191" t="s">
        <v>136</v>
      </c>
      <c r="E849" s="198" t="s">
        <v>1</v>
      </c>
      <c r="F849" s="199" t="s">
        <v>1190</v>
      </c>
      <c r="G849" s="197"/>
      <c r="H849" s="200">
        <v>363.8</v>
      </c>
      <c r="I849" s="201"/>
      <c r="J849" s="197"/>
      <c r="K849" s="197"/>
      <c r="L849" s="202"/>
      <c r="M849" s="203"/>
      <c r="N849" s="204"/>
      <c r="O849" s="204"/>
      <c r="P849" s="204"/>
      <c r="Q849" s="204"/>
      <c r="R849" s="204"/>
      <c r="S849" s="204"/>
      <c r="T849" s="205"/>
      <c r="AT849" s="206" t="s">
        <v>136</v>
      </c>
      <c r="AU849" s="206" t="s">
        <v>83</v>
      </c>
      <c r="AV849" s="12" t="s">
        <v>85</v>
      </c>
      <c r="AW849" s="12" t="s">
        <v>31</v>
      </c>
      <c r="AX849" s="12" t="s">
        <v>75</v>
      </c>
      <c r="AY849" s="206" t="s">
        <v>126</v>
      </c>
    </row>
    <row r="850" spans="1:65" s="13" customFormat="1" ht="11.25">
      <c r="B850" s="207"/>
      <c r="C850" s="208"/>
      <c r="D850" s="191" t="s">
        <v>136</v>
      </c>
      <c r="E850" s="209" t="s">
        <v>1</v>
      </c>
      <c r="F850" s="210" t="s">
        <v>138</v>
      </c>
      <c r="G850" s="208"/>
      <c r="H850" s="211">
        <v>887.4</v>
      </c>
      <c r="I850" s="212"/>
      <c r="J850" s="208"/>
      <c r="K850" s="208"/>
      <c r="L850" s="213"/>
      <c r="M850" s="214"/>
      <c r="N850" s="215"/>
      <c r="O850" s="215"/>
      <c r="P850" s="215"/>
      <c r="Q850" s="215"/>
      <c r="R850" s="215"/>
      <c r="S850" s="215"/>
      <c r="T850" s="216"/>
      <c r="AT850" s="217" t="s">
        <v>136</v>
      </c>
      <c r="AU850" s="217" t="s">
        <v>83</v>
      </c>
      <c r="AV850" s="13" t="s">
        <v>133</v>
      </c>
      <c r="AW850" s="13" t="s">
        <v>31</v>
      </c>
      <c r="AX850" s="13" t="s">
        <v>83</v>
      </c>
      <c r="AY850" s="217" t="s">
        <v>126</v>
      </c>
    </row>
    <row r="851" spans="1:65" s="2" customFormat="1" ht="21.75" customHeight="1">
      <c r="A851" s="33"/>
      <c r="B851" s="34"/>
      <c r="C851" s="228" t="s">
        <v>326</v>
      </c>
      <c r="D851" s="228" t="s">
        <v>433</v>
      </c>
      <c r="E851" s="229" t="s">
        <v>1209</v>
      </c>
      <c r="F851" s="230" t="s">
        <v>1210</v>
      </c>
      <c r="G851" s="231" t="s">
        <v>402</v>
      </c>
      <c r="H851" s="232">
        <v>261.5</v>
      </c>
      <c r="I851" s="233"/>
      <c r="J851" s="234">
        <f>ROUND(I851*H851,2)</f>
        <v>0</v>
      </c>
      <c r="K851" s="230" t="s">
        <v>131</v>
      </c>
      <c r="L851" s="38"/>
      <c r="M851" s="235" t="s">
        <v>1</v>
      </c>
      <c r="N851" s="236" t="s">
        <v>40</v>
      </c>
      <c r="O851" s="70"/>
      <c r="P851" s="187">
        <f>O851*H851</f>
        <v>0</v>
      </c>
      <c r="Q851" s="187">
        <v>0</v>
      </c>
      <c r="R851" s="187">
        <f>Q851*H851</f>
        <v>0</v>
      </c>
      <c r="S851" s="187">
        <v>0</v>
      </c>
      <c r="T851" s="188">
        <f>S851*H851</f>
        <v>0</v>
      </c>
      <c r="U851" s="33"/>
      <c r="V851" s="33"/>
      <c r="W851" s="33"/>
      <c r="X851" s="33"/>
      <c r="Y851" s="33"/>
      <c r="Z851" s="33"/>
      <c r="AA851" s="33"/>
      <c r="AB851" s="33"/>
      <c r="AC851" s="33"/>
      <c r="AD851" s="33"/>
      <c r="AE851" s="33"/>
      <c r="AR851" s="189" t="s">
        <v>133</v>
      </c>
      <c r="AT851" s="189" t="s">
        <v>433</v>
      </c>
      <c r="AU851" s="189" t="s">
        <v>83</v>
      </c>
      <c r="AY851" s="16" t="s">
        <v>126</v>
      </c>
      <c r="BE851" s="190">
        <f>IF(N851="základní",J851,0)</f>
        <v>0</v>
      </c>
      <c r="BF851" s="190">
        <f>IF(N851="snížená",J851,0)</f>
        <v>0</v>
      </c>
      <c r="BG851" s="190">
        <f>IF(N851="zákl. přenesená",J851,0)</f>
        <v>0</v>
      </c>
      <c r="BH851" s="190">
        <f>IF(N851="sníž. přenesená",J851,0)</f>
        <v>0</v>
      </c>
      <c r="BI851" s="190">
        <f>IF(N851="nulová",J851,0)</f>
        <v>0</v>
      </c>
      <c r="BJ851" s="16" t="s">
        <v>83</v>
      </c>
      <c r="BK851" s="190">
        <f>ROUND(I851*H851,2)</f>
        <v>0</v>
      </c>
      <c r="BL851" s="16" t="s">
        <v>133</v>
      </c>
      <c r="BM851" s="189" t="s">
        <v>1211</v>
      </c>
    </row>
    <row r="852" spans="1:65" s="2" customFormat="1" ht="48.75">
      <c r="A852" s="33"/>
      <c r="B852" s="34"/>
      <c r="C852" s="35"/>
      <c r="D852" s="191" t="s">
        <v>135</v>
      </c>
      <c r="E852" s="35"/>
      <c r="F852" s="192" t="s">
        <v>1212</v>
      </c>
      <c r="G852" s="35"/>
      <c r="H852" s="35"/>
      <c r="I852" s="193"/>
      <c r="J852" s="35"/>
      <c r="K852" s="35"/>
      <c r="L852" s="38"/>
      <c r="M852" s="194"/>
      <c r="N852" s="195"/>
      <c r="O852" s="70"/>
      <c r="P852" s="70"/>
      <c r="Q852" s="70"/>
      <c r="R852" s="70"/>
      <c r="S852" s="70"/>
      <c r="T852" s="71"/>
      <c r="U852" s="33"/>
      <c r="V852" s="33"/>
      <c r="W852" s="33"/>
      <c r="X852" s="33"/>
      <c r="Y852" s="33"/>
      <c r="Z852" s="33"/>
      <c r="AA852" s="33"/>
      <c r="AB852" s="33"/>
      <c r="AC852" s="33"/>
      <c r="AD852" s="33"/>
      <c r="AE852" s="33"/>
      <c r="AT852" s="16" t="s">
        <v>135</v>
      </c>
      <c r="AU852" s="16" t="s">
        <v>83</v>
      </c>
    </row>
    <row r="853" spans="1:65" s="14" customFormat="1" ht="11.25">
      <c r="B853" s="218"/>
      <c r="C853" s="219"/>
      <c r="D853" s="191" t="s">
        <v>136</v>
      </c>
      <c r="E853" s="220" t="s">
        <v>1</v>
      </c>
      <c r="F853" s="221" t="s">
        <v>1156</v>
      </c>
      <c r="G853" s="219"/>
      <c r="H853" s="220" t="s">
        <v>1</v>
      </c>
      <c r="I853" s="222"/>
      <c r="J853" s="219"/>
      <c r="K853" s="219"/>
      <c r="L853" s="223"/>
      <c r="M853" s="224"/>
      <c r="N853" s="225"/>
      <c r="O853" s="225"/>
      <c r="P853" s="225"/>
      <c r="Q853" s="225"/>
      <c r="R853" s="225"/>
      <c r="S853" s="225"/>
      <c r="T853" s="226"/>
      <c r="AT853" s="227" t="s">
        <v>136</v>
      </c>
      <c r="AU853" s="227" t="s">
        <v>83</v>
      </c>
      <c r="AV853" s="14" t="s">
        <v>83</v>
      </c>
      <c r="AW853" s="14" t="s">
        <v>31</v>
      </c>
      <c r="AX853" s="14" t="s">
        <v>75</v>
      </c>
      <c r="AY853" s="227" t="s">
        <v>126</v>
      </c>
    </row>
    <row r="854" spans="1:65" s="12" customFormat="1" ht="11.25">
      <c r="B854" s="196"/>
      <c r="C854" s="197"/>
      <c r="D854" s="191" t="s">
        <v>136</v>
      </c>
      <c r="E854" s="198" t="s">
        <v>1</v>
      </c>
      <c r="F854" s="199" t="s">
        <v>1213</v>
      </c>
      <c r="G854" s="197"/>
      <c r="H854" s="200">
        <v>63.5</v>
      </c>
      <c r="I854" s="201"/>
      <c r="J854" s="197"/>
      <c r="K854" s="197"/>
      <c r="L854" s="202"/>
      <c r="M854" s="203"/>
      <c r="N854" s="204"/>
      <c r="O854" s="204"/>
      <c r="P854" s="204"/>
      <c r="Q854" s="204"/>
      <c r="R854" s="204"/>
      <c r="S854" s="204"/>
      <c r="T854" s="205"/>
      <c r="AT854" s="206" t="s">
        <v>136</v>
      </c>
      <c r="AU854" s="206" t="s">
        <v>83</v>
      </c>
      <c r="AV854" s="12" t="s">
        <v>85</v>
      </c>
      <c r="AW854" s="12" t="s">
        <v>31</v>
      </c>
      <c r="AX854" s="12" t="s">
        <v>75</v>
      </c>
      <c r="AY854" s="206" t="s">
        <v>126</v>
      </c>
    </row>
    <row r="855" spans="1:65" s="14" customFormat="1" ht="11.25">
      <c r="B855" s="218"/>
      <c r="C855" s="219"/>
      <c r="D855" s="191" t="s">
        <v>136</v>
      </c>
      <c r="E855" s="220" t="s">
        <v>1</v>
      </c>
      <c r="F855" s="221" t="s">
        <v>1158</v>
      </c>
      <c r="G855" s="219"/>
      <c r="H855" s="220" t="s">
        <v>1</v>
      </c>
      <c r="I855" s="222"/>
      <c r="J855" s="219"/>
      <c r="K855" s="219"/>
      <c r="L855" s="223"/>
      <c r="M855" s="224"/>
      <c r="N855" s="225"/>
      <c r="O855" s="225"/>
      <c r="P855" s="225"/>
      <c r="Q855" s="225"/>
      <c r="R855" s="225"/>
      <c r="S855" s="225"/>
      <c r="T855" s="226"/>
      <c r="AT855" s="227" t="s">
        <v>136</v>
      </c>
      <c r="AU855" s="227" t="s">
        <v>83</v>
      </c>
      <c r="AV855" s="14" t="s">
        <v>83</v>
      </c>
      <c r="AW855" s="14" t="s">
        <v>31</v>
      </c>
      <c r="AX855" s="14" t="s">
        <v>75</v>
      </c>
      <c r="AY855" s="227" t="s">
        <v>126</v>
      </c>
    </row>
    <row r="856" spans="1:65" s="12" customFormat="1" ht="11.25">
      <c r="B856" s="196"/>
      <c r="C856" s="197"/>
      <c r="D856" s="191" t="s">
        <v>136</v>
      </c>
      <c r="E856" s="198" t="s">
        <v>1</v>
      </c>
      <c r="F856" s="199" t="s">
        <v>1214</v>
      </c>
      <c r="G856" s="197"/>
      <c r="H856" s="200">
        <v>69</v>
      </c>
      <c r="I856" s="201"/>
      <c r="J856" s="197"/>
      <c r="K856" s="197"/>
      <c r="L856" s="202"/>
      <c r="M856" s="203"/>
      <c r="N856" s="204"/>
      <c r="O856" s="204"/>
      <c r="P856" s="204"/>
      <c r="Q856" s="204"/>
      <c r="R856" s="204"/>
      <c r="S856" s="204"/>
      <c r="T856" s="205"/>
      <c r="AT856" s="206" t="s">
        <v>136</v>
      </c>
      <c r="AU856" s="206" t="s">
        <v>83</v>
      </c>
      <c r="AV856" s="12" t="s">
        <v>85</v>
      </c>
      <c r="AW856" s="12" t="s">
        <v>31</v>
      </c>
      <c r="AX856" s="12" t="s">
        <v>75</v>
      </c>
      <c r="AY856" s="206" t="s">
        <v>126</v>
      </c>
    </row>
    <row r="857" spans="1:65" s="14" customFormat="1" ht="11.25">
      <c r="B857" s="218"/>
      <c r="C857" s="219"/>
      <c r="D857" s="191" t="s">
        <v>136</v>
      </c>
      <c r="E857" s="220" t="s">
        <v>1</v>
      </c>
      <c r="F857" s="221" t="s">
        <v>1160</v>
      </c>
      <c r="G857" s="219"/>
      <c r="H857" s="220" t="s">
        <v>1</v>
      </c>
      <c r="I857" s="222"/>
      <c r="J857" s="219"/>
      <c r="K857" s="219"/>
      <c r="L857" s="223"/>
      <c r="M857" s="224"/>
      <c r="N857" s="225"/>
      <c r="O857" s="225"/>
      <c r="P857" s="225"/>
      <c r="Q857" s="225"/>
      <c r="R857" s="225"/>
      <c r="S857" s="225"/>
      <c r="T857" s="226"/>
      <c r="AT857" s="227" t="s">
        <v>136</v>
      </c>
      <c r="AU857" s="227" t="s">
        <v>83</v>
      </c>
      <c r="AV857" s="14" t="s">
        <v>83</v>
      </c>
      <c r="AW857" s="14" t="s">
        <v>31</v>
      </c>
      <c r="AX857" s="14" t="s">
        <v>75</v>
      </c>
      <c r="AY857" s="227" t="s">
        <v>126</v>
      </c>
    </row>
    <row r="858" spans="1:65" s="12" customFormat="1" ht="11.25">
      <c r="B858" s="196"/>
      <c r="C858" s="197"/>
      <c r="D858" s="191" t="s">
        <v>136</v>
      </c>
      <c r="E858" s="198" t="s">
        <v>1</v>
      </c>
      <c r="F858" s="199" t="s">
        <v>1215</v>
      </c>
      <c r="G858" s="197"/>
      <c r="H858" s="200">
        <v>71</v>
      </c>
      <c r="I858" s="201"/>
      <c r="J858" s="197"/>
      <c r="K858" s="197"/>
      <c r="L858" s="202"/>
      <c r="M858" s="203"/>
      <c r="N858" s="204"/>
      <c r="O858" s="204"/>
      <c r="P858" s="204"/>
      <c r="Q858" s="204"/>
      <c r="R858" s="204"/>
      <c r="S858" s="204"/>
      <c r="T858" s="205"/>
      <c r="AT858" s="206" t="s">
        <v>136</v>
      </c>
      <c r="AU858" s="206" t="s">
        <v>83</v>
      </c>
      <c r="AV858" s="12" t="s">
        <v>85</v>
      </c>
      <c r="AW858" s="12" t="s">
        <v>31</v>
      </c>
      <c r="AX858" s="12" t="s">
        <v>75</v>
      </c>
      <c r="AY858" s="206" t="s">
        <v>126</v>
      </c>
    </row>
    <row r="859" spans="1:65" s="14" customFormat="1" ht="11.25">
      <c r="B859" s="218"/>
      <c r="C859" s="219"/>
      <c r="D859" s="191" t="s">
        <v>136</v>
      </c>
      <c r="E859" s="220" t="s">
        <v>1</v>
      </c>
      <c r="F859" s="221" t="s">
        <v>830</v>
      </c>
      <c r="G859" s="219"/>
      <c r="H859" s="220" t="s">
        <v>1</v>
      </c>
      <c r="I859" s="222"/>
      <c r="J859" s="219"/>
      <c r="K859" s="219"/>
      <c r="L859" s="223"/>
      <c r="M859" s="224"/>
      <c r="N859" s="225"/>
      <c r="O859" s="225"/>
      <c r="P859" s="225"/>
      <c r="Q859" s="225"/>
      <c r="R859" s="225"/>
      <c r="S859" s="225"/>
      <c r="T859" s="226"/>
      <c r="AT859" s="227" t="s">
        <v>136</v>
      </c>
      <c r="AU859" s="227" t="s">
        <v>83</v>
      </c>
      <c r="AV859" s="14" t="s">
        <v>83</v>
      </c>
      <c r="AW859" s="14" t="s">
        <v>31</v>
      </c>
      <c r="AX859" s="14" t="s">
        <v>75</v>
      </c>
      <c r="AY859" s="227" t="s">
        <v>126</v>
      </c>
    </row>
    <row r="860" spans="1:65" s="12" customFormat="1" ht="11.25">
      <c r="B860" s="196"/>
      <c r="C860" s="197"/>
      <c r="D860" s="191" t="s">
        <v>136</v>
      </c>
      <c r="E860" s="198" t="s">
        <v>1</v>
      </c>
      <c r="F860" s="199" t="s">
        <v>508</v>
      </c>
      <c r="G860" s="197"/>
      <c r="H860" s="200">
        <v>58</v>
      </c>
      <c r="I860" s="201"/>
      <c r="J860" s="197"/>
      <c r="K860" s="197"/>
      <c r="L860" s="202"/>
      <c r="M860" s="203"/>
      <c r="N860" s="204"/>
      <c r="O860" s="204"/>
      <c r="P860" s="204"/>
      <c r="Q860" s="204"/>
      <c r="R860" s="204"/>
      <c r="S860" s="204"/>
      <c r="T860" s="205"/>
      <c r="AT860" s="206" t="s">
        <v>136</v>
      </c>
      <c r="AU860" s="206" t="s">
        <v>83</v>
      </c>
      <c r="AV860" s="12" t="s">
        <v>85</v>
      </c>
      <c r="AW860" s="12" t="s">
        <v>31</v>
      </c>
      <c r="AX860" s="12" t="s">
        <v>75</v>
      </c>
      <c r="AY860" s="206" t="s">
        <v>126</v>
      </c>
    </row>
    <row r="861" spans="1:65" s="13" customFormat="1" ht="11.25">
      <c r="B861" s="207"/>
      <c r="C861" s="208"/>
      <c r="D861" s="191" t="s">
        <v>136</v>
      </c>
      <c r="E861" s="209" t="s">
        <v>1</v>
      </c>
      <c r="F861" s="210" t="s">
        <v>138</v>
      </c>
      <c r="G861" s="208"/>
      <c r="H861" s="211">
        <v>261.5</v>
      </c>
      <c r="I861" s="212"/>
      <c r="J861" s="208"/>
      <c r="K861" s="208"/>
      <c r="L861" s="213"/>
      <c r="M861" s="214"/>
      <c r="N861" s="215"/>
      <c r="O861" s="215"/>
      <c r="P861" s="215"/>
      <c r="Q861" s="215"/>
      <c r="R861" s="215"/>
      <c r="S861" s="215"/>
      <c r="T861" s="216"/>
      <c r="AT861" s="217" t="s">
        <v>136</v>
      </c>
      <c r="AU861" s="217" t="s">
        <v>83</v>
      </c>
      <c r="AV861" s="13" t="s">
        <v>133</v>
      </c>
      <c r="AW861" s="13" t="s">
        <v>31</v>
      </c>
      <c r="AX861" s="13" t="s">
        <v>83</v>
      </c>
      <c r="AY861" s="217" t="s">
        <v>126</v>
      </c>
    </row>
    <row r="862" spans="1:65" s="2" customFormat="1" ht="16.5" customHeight="1">
      <c r="A862" s="33"/>
      <c r="B862" s="34"/>
      <c r="C862" s="228" t="s">
        <v>343</v>
      </c>
      <c r="D862" s="228" t="s">
        <v>433</v>
      </c>
      <c r="E862" s="229" t="s">
        <v>550</v>
      </c>
      <c r="F862" s="230" t="s">
        <v>551</v>
      </c>
      <c r="G862" s="231" t="s">
        <v>496</v>
      </c>
      <c r="H862" s="232">
        <v>0.52200000000000002</v>
      </c>
      <c r="I862" s="233"/>
      <c r="J862" s="234">
        <f>ROUND(I862*H862,2)</f>
        <v>0</v>
      </c>
      <c r="K862" s="230" t="s">
        <v>131</v>
      </c>
      <c r="L862" s="38"/>
      <c r="M862" s="235" t="s">
        <v>1</v>
      </c>
      <c r="N862" s="236" t="s">
        <v>40</v>
      </c>
      <c r="O862" s="70"/>
      <c r="P862" s="187">
        <f>O862*H862</f>
        <v>0</v>
      </c>
      <c r="Q862" s="187">
        <v>0</v>
      </c>
      <c r="R862" s="187">
        <f>Q862*H862</f>
        <v>0</v>
      </c>
      <c r="S862" s="187">
        <v>0</v>
      </c>
      <c r="T862" s="188">
        <f>S862*H862</f>
        <v>0</v>
      </c>
      <c r="U862" s="33"/>
      <c r="V862" s="33"/>
      <c r="W862" s="33"/>
      <c r="X862" s="33"/>
      <c r="Y862" s="33"/>
      <c r="Z862" s="33"/>
      <c r="AA862" s="33"/>
      <c r="AB862" s="33"/>
      <c r="AC862" s="33"/>
      <c r="AD862" s="33"/>
      <c r="AE862" s="33"/>
      <c r="AR862" s="189" t="s">
        <v>133</v>
      </c>
      <c r="AT862" s="189" t="s">
        <v>433</v>
      </c>
      <c r="AU862" s="189" t="s">
        <v>83</v>
      </c>
      <c r="AY862" s="16" t="s">
        <v>126</v>
      </c>
      <c r="BE862" s="190">
        <f>IF(N862="základní",J862,0)</f>
        <v>0</v>
      </c>
      <c r="BF862" s="190">
        <f>IF(N862="snížená",J862,0)</f>
        <v>0</v>
      </c>
      <c r="BG862" s="190">
        <f>IF(N862="zákl. přenesená",J862,0)</f>
        <v>0</v>
      </c>
      <c r="BH862" s="190">
        <f>IF(N862="sníž. přenesená",J862,0)</f>
        <v>0</v>
      </c>
      <c r="BI862" s="190">
        <f>IF(N862="nulová",J862,0)</f>
        <v>0</v>
      </c>
      <c r="BJ862" s="16" t="s">
        <v>83</v>
      </c>
      <c r="BK862" s="190">
        <f>ROUND(I862*H862,2)</f>
        <v>0</v>
      </c>
      <c r="BL862" s="16" t="s">
        <v>133</v>
      </c>
      <c r="BM862" s="189" t="s">
        <v>1216</v>
      </c>
    </row>
    <row r="863" spans="1:65" s="2" customFormat="1" ht="39">
      <c r="A863" s="33"/>
      <c r="B863" s="34"/>
      <c r="C863" s="35"/>
      <c r="D863" s="191" t="s">
        <v>135</v>
      </c>
      <c r="E863" s="35"/>
      <c r="F863" s="192" t="s">
        <v>553</v>
      </c>
      <c r="G863" s="35"/>
      <c r="H863" s="35"/>
      <c r="I863" s="193"/>
      <c r="J863" s="35"/>
      <c r="K863" s="35"/>
      <c r="L863" s="38"/>
      <c r="M863" s="194"/>
      <c r="N863" s="195"/>
      <c r="O863" s="70"/>
      <c r="P863" s="70"/>
      <c r="Q863" s="70"/>
      <c r="R863" s="70"/>
      <c r="S863" s="70"/>
      <c r="T863" s="71"/>
      <c r="U863" s="33"/>
      <c r="V863" s="33"/>
      <c r="W863" s="33"/>
      <c r="X863" s="33"/>
      <c r="Y863" s="33"/>
      <c r="Z863" s="33"/>
      <c r="AA863" s="33"/>
      <c r="AB863" s="33"/>
      <c r="AC863" s="33"/>
      <c r="AD863" s="33"/>
      <c r="AE863" s="33"/>
      <c r="AT863" s="16" t="s">
        <v>135</v>
      </c>
      <c r="AU863" s="16" t="s">
        <v>83</v>
      </c>
    </row>
    <row r="864" spans="1:65" s="14" customFormat="1" ht="11.25">
      <c r="B864" s="218"/>
      <c r="C864" s="219"/>
      <c r="D864" s="191" t="s">
        <v>136</v>
      </c>
      <c r="E864" s="220" t="s">
        <v>1</v>
      </c>
      <c r="F864" s="221" t="s">
        <v>1024</v>
      </c>
      <c r="G864" s="219"/>
      <c r="H864" s="220" t="s">
        <v>1</v>
      </c>
      <c r="I864" s="222"/>
      <c r="J864" s="219"/>
      <c r="K864" s="219"/>
      <c r="L864" s="223"/>
      <c r="M864" s="224"/>
      <c r="N864" s="225"/>
      <c r="O864" s="225"/>
      <c r="P864" s="225"/>
      <c r="Q864" s="225"/>
      <c r="R864" s="225"/>
      <c r="S864" s="225"/>
      <c r="T864" s="226"/>
      <c r="AT864" s="227" t="s">
        <v>136</v>
      </c>
      <c r="AU864" s="227" t="s">
        <v>83</v>
      </c>
      <c r="AV864" s="14" t="s">
        <v>83</v>
      </c>
      <c r="AW864" s="14" t="s">
        <v>31</v>
      </c>
      <c r="AX864" s="14" t="s">
        <v>75</v>
      </c>
      <c r="AY864" s="227" t="s">
        <v>126</v>
      </c>
    </row>
    <row r="865" spans="1:65" s="12" customFormat="1" ht="11.25">
      <c r="B865" s="196"/>
      <c r="C865" s="197"/>
      <c r="D865" s="191" t="s">
        <v>136</v>
      </c>
      <c r="E865" s="198" t="s">
        <v>1</v>
      </c>
      <c r="F865" s="199" t="s">
        <v>1217</v>
      </c>
      <c r="G865" s="197"/>
      <c r="H865" s="200">
        <v>0.154</v>
      </c>
      <c r="I865" s="201"/>
      <c r="J865" s="197"/>
      <c r="K865" s="197"/>
      <c r="L865" s="202"/>
      <c r="M865" s="203"/>
      <c r="N865" s="204"/>
      <c r="O865" s="204"/>
      <c r="P865" s="204"/>
      <c r="Q865" s="204"/>
      <c r="R865" s="204"/>
      <c r="S865" s="204"/>
      <c r="T865" s="205"/>
      <c r="AT865" s="206" t="s">
        <v>136</v>
      </c>
      <c r="AU865" s="206" t="s">
        <v>83</v>
      </c>
      <c r="AV865" s="12" t="s">
        <v>85</v>
      </c>
      <c r="AW865" s="12" t="s">
        <v>31</v>
      </c>
      <c r="AX865" s="12" t="s">
        <v>75</v>
      </c>
      <c r="AY865" s="206" t="s">
        <v>126</v>
      </c>
    </row>
    <row r="866" spans="1:65" s="14" customFormat="1" ht="11.25">
      <c r="B866" s="218"/>
      <c r="C866" s="219"/>
      <c r="D866" s="191" t="s">
        <v>136</v>
      </c>
      <c r="E866" s="220" t="s">
        <v>1</v>
      </c>
      <c r="F866" s="221" t="s">
        <v>1027</v>
      </c>
      <c r="G866" s="219"/>
      <c r="H866" s="220" t="s">
        <v>1</v>
      </c>
      <c r="I866" s="222"/>
      <c r="J866" s="219"/>
      <c r="K866" s="219"/>
      <c r="L866" s="223"/>
      <c r="M866" s="224"/>
      <c r="N866" s="225"/>
      <c r="O866" s="225"/>
      <c r="P866" s="225"/>
      <c r="Q866" s="225"/>
      <c r="R866" s="225"/>
      <c r="S866" s="225"/>
      <c r="T866" s="226"/>
      <c r="AT866" s="227" t="s">
        <v>136</v>
      </c>
      <c r="AU866" s="227" t="s">
        <v>83</v>
      </c>
      <c r="AV866" s="14" t="s">
        <v>83</v>
      </c>
      <c r="AW866" s="14" t="s">
        <v>31</v>
      </c>
      <c r="AX866" s="14" t="s">
        <v>75</v>
      </c>
      <c r="AY866" s="227" t="s">
        <v>126</v>
      </c>
    </row>
    <row r="867" spans="1:65" s="12" customFormat="1" ht="11.25">
      <c r="B867" s="196"/>
      <c r="C867" s="197"/>
      <c r="D867" s="191" t="s">
        <v>136</v>
      </c>
      <c r="E867" s="198" t="s">
        <v>1</v>
      </c>
      <c r="F867" s="199" t="s">
        <v>1217</v>
      </c>
      <c r="G867" s="197"/>
      <c r="H867" s="200">
        <v>0.154</v>
      </c>
      <c r="I867" s="201"/>
      <c r="J867" s="197"/>
      <c r="K867" s="197"/>
      <c r="L867" s="202"/>
      <c r="M867" s="203"/>
      <c r="N867" s="204"/>
      <c r="O867" s="204"/>
      <c r="P867" s="204"/>
      <c r="Q867" s="204"/>
      <c r="R867" s="204"/>
      <c r="S867" s="204"/>
      <c r="T867" s="205"/>
      <c r="AT867" s="206" t="s">
        <v>136</v>
      </c>
      <c r="AU867" s="206" t="s">
        <v>83</v>
      </c>
      <c r="AV867" s="12" t="s">
        <v>85</v>
      </c>
      <c r="AW867" s="12" t="s">
        <v>31</v>
      </c>
      <c r="AX867" s="12" t="s">
        <v>75</v>
      </c>
      <c r="AY867" s="206" t="s">
        <v>126</v>
      </c>
    </row>
    <row r="868" spans="1:65" s="14" customFormat="1" ht="11.25">
      <c r="B868" s="218"/>
      <c r="C868" s="219"/>
      <c r="D868" s="191" t="s">
        <v>136</v>
      </c>
      <c r="E868" s="220" t="s">
        <v>1</v>
      </c>
      <c r="F868" s="221" t="s">
        <v>1028</v>
      </c>
      <c r="G868" s="219"/>
      <c r="H868" s="220" t="s">
        <v>1</v>
      </c>
      <c r="I868" s="222"/>
      <c r="J868" s="219"/>
      <c r="K868" s="219"/>
      <c r="L868" s="223"/>
      <c r="M868" s="224"/>
      <c r="N868" s="225"/>
      <c r="O868" s="225"/>
      <c r="P868" s="225"/>
      <c r="Q868" s="225"/>
      <c r="R868" s="225"/>
      <c r="S868" s="225"/>
      <c r="T868" s="226"/>
      <c r="AT868" s="227" t="s">
        <v>136</v>
      </c>
      <c r="AU868" s="227" t="s">
        <v>83</v>
      </c>
      <c r="AV868" s="14" t="s">
        <v>83</v>
      </c>
      <c r="AW868" s="14" t="s">
        <v>31</v>
      </c>
      <c r="AX868" s="14" t="s">
        <v>75</v>
      </c>
      <c r="AY868" s="227" t="s">
        <v>126</v>
      </c>
    </row>
    <row r="869" spans="1:65" s="12" customFormat="1" ht="11.25">
      <c r="B869" s="196"/>
      <c r="C869" s="197"/>
      <c r="D869" s="191" t="s">
        <v>136</v>
      </c>
      <c r="E869" s="198" t="s">
        <v>1</v>
      </c>
      <c r="F869" s="199" t="s">
        <v>1218</v>
      </c>
      <c r="G869" s="197"/>
      <c r="H869" s="200">
        <v>0.214</v>
      </c>
      <c r="I869" s="201"/>
      <c r="J869" s="197"/>
      <c r="K869" s="197"/>
      <c r="L869" s="202"/>
      <c r="M869" s="203"/>
      <c r="N869" s="204"/>
      <c r="O869" s="204"/>
      <c r="P869" s="204"/>
      <c r="Q869" s="204"/>
      <c r="R869" s="204"/>
      <c r="S869" s="204"/>
      <c r="T869" s="205"/>
      <c r="AT869" s="206" t="s">
        <v>136</v>
      </c>
      <c r="AU869" s="206" t="s">
        <v>83</v>
      </c>
      <c r="AV869" s="12" t="s">
        <v>85</v>
      </c>
      <c r="AW869" s="12" t="s">
        <v>31</v>
      </c>
      <c r="AX869" s="12" t="s">
        <v>75</v>
      </c>
      <c r="AY869" s="206" t="s">
        <v>126</v>
      </c>
    </row>
    <row r="870" spans="1:65" s="13" customFormat="1" ht="11.25">
      <c r="B870" s="207"/>
      <c r="C870" s="208"/>
      <c r="D870" s="191" t="s">
        <v>136</v>
      </c>
      <c r="E870" s="209" t="s">
        <v>1</v>
      </c>
      <c r="F870" s="210" t="s">
        <v>138</v>
      </c>
      <c r="G870" s="208"/>
      <c r="H870" s="211">
        <v>0.52200000000000002</v>
      </c>
      <c r="I870" s="212"/>
      <c r="J870" s="208"/>
      <c r="K870" s="208"/>
      <c r="L870" s="213"/>
      <c r="M870" s="214"/>
      <c r="N870" s="215"/>
      <c r="O870" s="215"/>
      <c r="P870" s="215"/>
      <c r="Q870" s="215"/>
      <c r="R870" s="215"/>
      <c r="S870" s="215"/>
      <c r="T870" s="216"/>
      <c r="AT870" s="217" t="s">
        <v>136</v>
      </c>
      <c r="AU870" s="217" t="s">
        <v>83</v>
      </c>
      <c r="AV870" s="13" t="s">
        <v>133</v>
      </c>
      <c r="AW870" s="13" t="s">
        <v>31</v>
      </c>
      <c r="AX870" s="13" t="s">
        <v>83</v>
      </c>
      <c r="AY870" s="217" t="s">
        <v>126</v>
      </c>
    </row>
    <row r="871" spans="1:65" s="2" customFormat="1" ht="16.5" customHeight="1">
      <c r="A871" s="33"/>
      <c r="B871" s="34"/>
      <c r="C871" s="228" t="s">
        <v>664</v>
      </c>
      <c r="D871" s="228" t="s">
        <v>433</v>
      </c>
      <c r="E871" s="229" t="s">
        <v>1219</v>
      </c>
      <c r="F871" s="230" t="s">
        <v>1220</v>
      </c>
      <c r="G871" s="231" t="s">
        <v>130</v>
      </c>
      <c r="H871" s="232">
        <v>216.09200000000001</v>
      </c>
      <c r="I871" s="233"/>
      <c r="J871" s="234">
        <f>ROUND(I871*H871,2)</f>
        <v>0</v>
      </c>
      <c r="K871" s="230" t="s">
        <v>131</v>
      </c>
      <c r="L871" s="38"/>
      <c r="M871" s="235" t="s">
        <v>1</v>
      </c>
      <c r="N871" s="236" t="s">
        <v>40</v>
      </c>
      <c r="O871" s="70"/>
      <c r="P871" s="187">
        <f>O871*H871</f>
        <v>0</v>
      </c>
      <c r="Q871" s="187">
        <v>0</v>
      </c>
      <c r="R871" s="187">
        <f>Q871*H871</f>
        <v>0</v>
      </c>
      <c r="S871" s="187">
        <v>0</v>
      </c>
      <c r="T871" s="188">
        <f>S871*H871</f>
        <v>0</v>
      </c>
      <c r="U871" s="33"/>
      <c r="V871" s="33"/>
      <c r="W871" s="33"/>
      <c r="X871" s="33"/>
      <c r="Y871" s="33"/>
      <c r="Z871" s="33"/>
      <c r="AA871" s="33"/>
      <c r="AB871" s="33"/>
      <c r="AC871" s="33"/>
      <c r="AD871" s="33"/>
      <c r="AE871" s="33"/>
      <c r="AR871" s="189" t="s">
        <v>133</v>
      </c>
      <c r="AT871" s="189" t="s">
        <v>433</v>
      </c>
      <c r="AU871" s="189" t="s">
        <v>83</v>
      </c>
      <c r="AY871" s="16" t="s">
        <v>126</v>
      </c>
      <c r="BE871" s="190">
        <f>IF(N871="základní",J871,0)</f>
        <v>0</v>
      </c>
      <c r="BF871" s="190">
        <f>IF(N871="snížená",J871,0)</f>
        <v>0</v>
      </c>
      <c r="BG871" s="190">
        <f>IF(N871="zákl. přenesená",J871,0)</f>
        <v>0</v>
      </c>
      <c r="BH871" s="190">
        <f>IF(N871="sníž. přenesená",J871,0)</f>
        <v>0</v>
      </c>
      <c r="BI871" s="190">
        <f>IF(N871="nulová",J871,0)</f>
        <v>0</v>
      </c>
      <c r="BJ871" s="16" t="s">
        <v>83</v>
      </c>
      <c r="BK871" s="190">
        <f>ROUND(I871*H871,2)</f>
        <v>0</v>
      </c>
      <c r="BL871" s="16" t="s">
        <v>133</v>
      </c>
      <c r="BM871" s="189" t="s">
        <v>1221</v>
      </c>
    </row>
    <row r="872" spans="1:65" s="2" customFormat="1" ht="39">
      <c r="A872" s="33"/>
      <c r="B872" s="34"/>
      <c r="C872" s="35"/>
      <c r="D872" s="191" t="s">
        <v>135</v>
      </c>
      <c r="E872" s="35"/>
      <c r="F872" s="192" t="s">
        <v>1222</v>
      </c>
      <c r="G872" s="35"/>
      <c r="H872" s="35"/>
      <c r="I872" s="193"/>
      <c r="J872" s="35"/>
      <c r="K872" s="35"/>
      <c r="L872" s="38"/>
      <c r="M872" s="194"/>
      <c r="N872" s="195"/>
      <c r="O872" s="70"/>
      <c r="P872" s="70"/>
      <c r="Q872" s="70"/>
      <c r="R872" s="70"/>
      <c r="S872" s="70"/>
      <c r="T872" s="71"/>
      <c r="U872" s="33"/>
      <c r="V872" s="33"/>
      <c r="W872" s="33"/>
      <c r="X872" s="33"/>
      <c r="Y872" s="33"/>
      <c r="Z872" s="33"/>
      <c r="AA872" s="33"/>
      <c r="AB872" s="33"/>
      <c r="AC872" s="33"/>
      <c r="AD872" s="33"/>
      <c r="AE872" s="33"/>
      <c r="AT872" s="16" t="s">
        <v>135</v>
      </c>
      <c r="AU872" s="16" t="s">
        <v>83</v>
      </c>
    </row>
    <row r="873" spans="1:65" s="14" customFormat="1" ht="11.25">
      <c r="B873" s="218"/>
      <c r="C873" s="219"/>
      <c r="D873" s="191" t="s">
        <v>136</v>
      </c>
      <c r="E873" s="220" t="s">
        <v>1</v>
      </c>
      <c r="F873" s="221" t="s">
        <v>1114</v>
      </c>
      <c r="G873" s="219"/>
      <c r="H873" s="220" t="s">
        <v>1</v>
      </c>
      <c r="I873" s="222"/>
      <c r="J873" s="219"/>
      <c r="K873" s="219"/>
      <c r="L873" s="223"/>
      <c r="M873" s="224"/>
      <c r="N873" s="225"/>
      <c r="O873" s="225"/>
      <c r="P873" s="225"/>
      <c r="Q873" s="225"/>
      <c r="R873" s="225"/>
      <c r="S873" s="225"/>
      <c r="T873" s="226"/>
      <c r="AT873" s="227" t="s">
        <v>136</v>
      </c>
      <c r="AU873" s="227" t="s">
        <v>83</v>
      </c>
      <c r="AV873" s="14" t="s">
        <v>83</v>
      </c>
      <c r="AW873" s="14" t="s">
        <v>31</v>
      </c>
      <c r="AX873" s="14" t="s">
        <v>75</v>
      </c>
      <c r="AY873" s="227" t="s">
        <v>126</v>
      </c>
    </row>
    <row r="874" spans="1:65" s="12" customFormat="1" ht="11.25">
      <c r="B874" s="196"/>
      <c r="C874" s="197"/>
      <c r="D874" s="191" t="s">
        <v>136</v>
      </c>
      <c r="E874" s="198" t="s">
        <v>1</v>
      </c>
      <c r="F874" s="199" t="s">
        <v>1197</v>
      </c>
      <c r="G874" s="197"/>
      <c r="H874" s="200">
        <v>48.2</v>
      </c>
      <c r="I874" s="201"/>
      <c r="J874" s="197"/>
      <c r="K874" s="197"/>
      <c r="L874" s="202"/>
      <c r="M874" s="203"/>
      <c r="N874" s="204"/>
      <c r="O874" s="204"/>
      <c r="P874" s="204"/>
      <c r="Q874" s="204"/>
      <c r="R874" s="204"/>
      <c r="S874" s="204"/>
      <c r="T874" s="205"/>
      <c r="AT874" s="206" t="s">
        <v>136</v>
      </c>
      <c r="AU874" s="206" t="s">
        <v>83</v>
      </c>
      <c r="AV874" s="12" t="s">
        <v>85</v>
      </c>
      <c r="AW874" s="12" t="s">
        <v>31</v>
      </c>
      <c r="AX874" s="12" t="s">
        <v>75</v>
      </c>
      <c r="AY874" s="206" t="s">
        <v>126</v>
      </c>
    </row>
    <row r="875" spans="1:65" s="14" customFormat="1" ht="11.25">
      <c r="B875" s="218"/>
      <c r="C875" s="219"/>
      <c r="D875" s="191" t="s">
        <v>136</v>
      </c>
      <c r="E875" s="220" t="s">
        <v>1</v>
      </c>
      <c r="F875" s="221" t="s">
        <v>830</v>
      </c>
      <c r="G875" s="219"/>
      <c r="H875" s="220" t="s">
        <v>1</v>
      </c>
      <c r="I875" s="222"/>
      <c r="J875" s="219"/>
      <c r="K875" s="219"/>
      <c r="L875" s="223"/>
      <c r="M875" s="224"/>
      <c r="N875" s="225"/>
      <c r="O875" s="225"/>
      <c r="P875" s="225"/>
      <c r="Q875" s="225"/>
      <c r="R875" s="225"/>
      <c r="S875" s="225"/>
      <c r="T875" s="226"/>
      <c r="AT875" s="227" t="s">
        <v>136</v>
      </c>
      <c r="AU875" s="227" t="s">
        <v>83</v>
      </c>
      <c r="AV875" s="14" t="s">
        <v>83</v>
      </c>
      <c r="AW875" s="14" t="s">
        <v>31</v>
      </c>
      <c r="AX875" s="14" t="s">
        <v>75</v>
      </c>
      <c r="AY875" s="227" t="s">
        <v>126</v>
      </c>
    </row>
    <row r="876" spans="1:65" s="12" customFormat="1" ht="11.25">
      <c r="B876" s="196"/>
      <c r="C876" s="197"/>
      <c r="D876" s="191" t="s">
        <v>136</v>
      </c>
      <c r="E876" s="198" t="s">
        <v>1</v>
      </c>
      <c r="F876" s="199" t="s">
        <v>1197</v>
      </c>
      <c r="G876" s="197"/>
      <c r="H876" s="200">
        <v>48.2</v>
      </c>
      <c r="I876" s="201"/>
      <c r="J876" s="197"/>
      <c r="K876" s="197"/>
      <c r="L876" s="202"/>
      <c r="M876" s="203"/>
      <c r="N876" s="204"/>
      <c r="O876" s="204"/>
      <c r="P876" s="204"/>
      <c r="Q876" s="204"/>
      <c r="R876" s="204"/>
      <c r="S876" s="204"/>
      <c r="T876" s="205"/>
      <c r="AT876" s="206" t="s">
        <v>136</v>
      </c>
      <c r="AU876" s="206" t="s">
        <v>83</v>
      </c>
      <c r="AV876" s="12" t="s">
        <v>85</v>
      </c>
      <c r="AW876" s="12" t="s">
        <v>31</v>
      </c>
      <c r="AX876" s="12" t="s">
        <v>75</v>
      </c>
      <c r="AY876" s="206" t="s">
        <v>126</v>
      </c>
    </row>
    <row r="877" spans="1:65" s="14" customFormat="1" ht="11.25">
      <c r="B877" s="218"/>
      <c r="C877" s="219"/>
      <c r="D877" s="191" t="s">
        <v>136</v>
      </c>
      <c r="E877" s="220" t="s">
        <v>1</v>
      </c>
      <c r="F877" s="221" t="s">
        <v>1223</v>
      </c>
      <c r="G877" s="219"/>
      <c r="H877" s="220" t="s">
        <v>1</v>
      </c>
      <c r="I877" s="222"/>
      <c r="J877" s="219"/>
      <c r="K877" s="219"/>
      <c r="L877" s="223"/>
      <c r="M877" s="224"/>
      <c r="N877" s="225"/>
      <c r="O877" s="225"/>
      <c r="P877" s="225"/>
      <c r="Q877" s="225"/>
      <c r="R877" s="225"/>
      <c r="S877" s="225"/>
      <c r="T877" s="226"/>
      <c r="AT877" s="227" t="s">
        <v>136</v>
      </c>
      <c r="AU877" s="227" t="s">
        <v>83</v>
      </c>
      <c r="AV877" s="14" t="s">
        <v>83</v>
      </c>
      <c r="AW877" s="14" t="s">
        <v>31</v>
      </c>
      <c r="AX877" s="14" t="s">
        <v>75</v>
      </c>
      <c r="AY877" s="227" t="s">
        <v>126</v>
      </c>
    </row>
    <row r="878" spans="1:65" s="12" customFormat="1" ht="11.25">
      <c r="B878" s="196"/>
      <c r="C878" s="197"/>
      <c r="D878" s="191" t="s">
        <v>136</v>
      </c>
      <c r="E878" s="198" t="s">
        <v>1</v>
      </c>
      <c r="F878" s="199" t="s">
        <v>1224</v>
      </c>
      <c r="G878" s="197"/>
      <c r="H878" s="200">
        <v>49.845999999999997</v>
      </c>
      <c r="I878" s="201"/>
      <c r="J878" s="197"/>
      <c r="K878" s="197"/>
      <c r="L878" s="202"/>
      <c r="M878" s="203"/>
      <c r="N878" s="204"/>
      <c r="O878" s="204"/>
      <c r="P878" s="204"/>
      <c r="Q878" s="204"/>
      <c r="R878" s="204"/>
      <c r="S878" s="204"/>
      <c r="T878" s="205"/>
      <c r="AT878" s="206" t="s">
        <v>136</v>
      </c>
      <c r="AU878" s="206" t="s">
        <v>83</v>
      </c>
      <c r="AV878" s="12" t="s">
        <v>85</v>
      </c>
      <c r="AW878" s="12" t="s">
        <v>31</v>
      </c>
      <c r="AX878" s="12" t="s">
        <v>75</v>
      </c>
      <c r="AY878" s="206" t="s">
        <v>126</v>
      </c>
    </row>
    <row r="879" spans="1:65" s="14" customFormat="1" ht="11.25">
      <c r="B879" s="218"/>
      <c r="C879" s="219"/>
      <c r="D879" s="191" t="s">
        <v>136</v>
      </c>
      <c r="E879" s="220" t="s">
        <v>1</v>
      </c>
      <c r="F879" s="221" t="s">
        <v>1225</v>
      </c>
      <c r="G879" s="219"/>
      <c r="H879" s="220" t="s">
        <v>1</v>
      </c>
      <c r="I879" s="222"/>
      <c r="J879" s="219"/>
      <c r="K879" s="219"/>
      <c r="L879" s="223"/>
      <c r="M879" s="224"/>
      <c r="N879" s="225"/>
      <c r="O879" s="225"/>
      <c r="P879" s="225"/>
      <c r="Q879" s="225"/>
      <c r="R879" s="225"/>
      <c r="S879" s="225"/>
      <c r="T879" s="226"/>
      <c r="AT879" s="227" t="s">
        <v>136</v>
      </c>
      <c r="AU879" s="227" t="s">
        <v>83</v>
      </c>
      <c r="AV879" s="14" t="s">
        <v>83</v>
      </c>
      <c r="AW879" s="14" t="s">
        <v>31</v>
      </c>
      <c r="AX879" s="14" t="s">
        <v>75</v>
      </c>
      <c r="AY879" s="227" t="s">
        <v>126</v>
      </c>
    </row>
    <row r="880" spans="1:65" s="12" customFormat="1" ht="11.25">
      <c r="B880" s="196"/>
      <c r="C880" s="197"/>
      <c r="D880" s="191" t="s">
        <v>136</v>
      </c>
      <c r="E880" s="198" t="s">
        <v>1</v>
      </c>
      <c r="F880" s="199" t="s">
        <v>1224</v>
      </c>
      <c r="G880" s="197"/>
      <c r="H880" s="200">
        <v>49.845999999999997</v>
      </c>
      <c r="I880" s="201"/>
      <c r="J880" s="197"/>
      <c r="K880" s="197"/>
      <c r="L880" s="202"/>
      <c r="M880" s="203"/>
      <c r="N880" s="204"/>
      <c r="O880" s="204"/>
      <c r="P880" s="204"/>
      <c r="Q880" s="204"/>
      <c r="R880" s="204"/>
      <c r="S880" s="204"/>
      <c r="T880" s="205"/>
      <c r="AT880" s="206" t="s">
        <v>136</v>
      </c>
      <c r="AU880" s="206" t="s">
        <v>83</v>
      </c>
      <c r="AV880" s="12" t="s">
        <v>85</v>
      </c>
      <c r="AW880" s="12" t="s">
        <v>31</v>
      </c>
      <c r="AX880" s="12" t="s">
        <v>75</v>
      </c>
      <c r="AY880" s="206" t="s">
        <v>126</v>
      </c>
    </row>
    <row r="881" spans="1:65" s="14" customFormat="1" ht="11.25">
      <c r="B881" s="218"/>
      <c r="C881" s="219"/>
      <c r="D881" s="191" t="s">
        <v>136</v>
      </c>
      <c r="E881" s="220" t="s">
        <v>1</v>
      </c>
      <c r="F881" s="221" t="s">
        <v>1226</v>
      </c>
      <c r="G881" s="219"/>
      <c r="H881" s="220" t="s">
        <v>1</v>
      </c>
      <c r="I881" s="222"/>
      <c r="J881" s="219"/>
      <c r="K881" s="219"/>
      <c r="L881" s="223"/>
      <c r="M881" s="224"/>
      <c r="N881" s="225"/>
      <c r="O881" s="225"/>
      <c r="P881" s="225"/>
      <c r="Q881" s="225"/>
      <c r="R881" s="225"/>
      <c r="S881" s="225"/>
      <c r="T881" s="226"/>
      <c r="AT881" s="227" t="s">
        <v>136</v>
      </c>
      <c r="AU881" s="227" t="s">
        <v>83</v>
      </c>
      <c r="AV881" s="14" t="s">
        <v>83</v>
      </c>
      <c r="AW881" s="14" t="s">
        <v>31</v>
      </c>
      <c r="AX881" s="14" t="s">
        <v>75</v>
      </c>
      <c r="AY881" s="227" t="s">
        <v>126</v>
      </c>
    </row>
    <row r="882" spans="1:65" s="12" customFormat="1" ht="11.25">
      <c r="B882" s="196"/>
      <c r="C882" s="197"/>
      <c r="D882" s="191" t="s">
        <v>136</v>
      </c>
      <c r="E882" s="198" t="s">
        <v>1</v>
      </c>
      <c r="F882" s="199" t="s">
        <v>237</v>
      </c>
      <c r="G882" s="197"/>
      <c r="H882" s="200">
        <v>20</v>
      </c>
      <c r="I882" s="201"/>
      <c r="J882" s="197"/>
      <c r="K882" s="197"/>
      <c r="L882" s="202"/>
      <c r="M882" s="203"/>
      <c r="N882" s="204"/>
      <c r="O882" s="204"/>
      <c r="P882" s="204"/>
      <c r="Q882" s="204"/>
      <c r="R882" s="204"/>
      <c r="S882" s="204"/>
      <c r="T882" s="205"/>
      <c r="AT882" s="206" t="s">
        <v>136</v>
      </c>
      <c r="AU882" s="206" t="s">
        <v>83</v>
      </c>
      <c r="AV882" s="12" t="s">
        <v>85</v>
      </c>
      <c r="AW882" s="12" t="s">
        <v>31</v>
      </c>
      <c r="AX882" s="12" t="s">
        <v>75</v>
      </c>
      <c r="AY882" s="206" t="s">
        <v>126</v>
      </c>
    </row>
    <row r="883" spans="1:65" s="13" customFormat="1" ht="11.25">
      <c r="B883" s="207"/>
      <c r="C883" s="208"/>
      <c r="D883" s="191" t="s">
        <v>136</v>
      </c>
      <c r="E883" s="209" t="s">
        <v>1</v>
      </c>
      <c r="F883" s="210" t="s">
        <v>138</v>
      </c>
      <c r="G883" s="208"/>
      <c r="H883" s="211">
        <v>216.09200000000001</v>
      </c>
      <c r="I883" s="212"/>
      <c r="J883" s="208"/>
      <c r="K883" s="208"/>
      <c r="L883" s="213"/>
      <c r="M883" s="214"/>
      <c r="N883" s="215"/>
      <c r="O883" s="215"/>
      <c r="P883" s="215"/>
      <c r="Q883" s="215"/>
      <c r="R883" s="215"/>
      <c r="S883" s="215"/>
      <c r="T883" s="216"/>
      <c r="AT883" s="217" t="s">
        <v>136</v>
      </c>
      <c r="AU883" s="217" t="s">
        <v>83</v>
      </c>
      <c r="AV883" s="13" t="s">
        <v>133</v>
      </c>
      <c r="AW883" s="13" t="s">
        <v>31</v>
      </c>
      <c r="AX883" s="13" t="s">
        <v>83</v>
      </c>
      <c r="AY883" s="217" t="s">
        <v>126</v>
      </c>
    </row>
    <row r="884" spans="1:65" s="2" customFormat="1" ht="24.2" customHeight="1">
      <c r="A884" s="33"/>
      <c r="B884" s="34"/>
      <c r="C884" s="228" t="s">
        <v>671</v>
      </c>
      <c r="D884" s="228" t="s">
        <v>433</v>
      </c>
      <c r="E884" s="229" t="s">
        <v>541</v>
      </c>
      <c r="F884" s="230" t="s">
        <v>542</v>
      </c>
      <c r="G884" s="231" t="s">
        <v>496</v>
      </c>
      <c r="H884" s="232">
        <v>0.52200000000000002</v>
      </c>
      <c r="I884" s="233"/>
      <c r="J884" s="234">
        <f>ROUND(I884*H884,2)</f>
        <v>0</v>
      </c>
      <c r="K884" s="230" t="s">
        <v>131</v>
      </c>
      <c r="L884" s="38"/>
      <c r="M884" s="235" t="s">
        <v>1</v>
      </c>
      <c r="N884" s="236" t="s">
        <v>40</v>
      </c>
      <c r="O884" s="70"/>
      <c r="P884" s="187">
        <f>O884*H884</f>
        <v>0</v>
      </c>
      <c r="Q884" s="187">
        <v>0</v>
      </c>
      <c r="R884" s="187">
        <f>Q884*H884</f>
        <v>0</v>
      </c>
      <c r="S884" s="187">
        <v>0</v>
      </c>
      <c r="T884" s="188">
        <f>S884*H884</f>
        <v>0</v>
      </c>
      <c r="U884" s="33"/>
      <c r="V884" s="33"/>
      <c r="W884" s="33"/>
      <c r="X884" s="33"/>
      <c r="Y884" s="33"/>
      <c r="Z884" s="33"/>
      <c r="AA884" s="33"/>
      <c r="AB884" s="33"/>
      <c r="AC884" s="33"/>
      <c r="AD884" s="33"/>
      <c r="AE884" s="33"/>
      <c r="AR884" s="189" t="s">
        <v>133</v>
      </c>
      <c r="AT884" s="189" t="s">
        <v>433</v>
      </c>
      <c r="AU884" s="189" t="s">
        <v>83</v>
      </c>
      <c r="AY884" s="16" t="s">
        <v>126</v>
      </c>
      <c r="BE884" s="190">
        <f>IF(N884="základní",J884,0)</f>
        <v>0</v>
      </c>
      <c r="BF884" s="190">
        <f>IF(N884="snížená",J884,0)</f>
        <v>0</v>
      </c>
      <c r="BG884" s="190">
        <f>IF(N884="zákl. přenesená",J884,0)</f>
        <v>0</v>
      </c>
      <c r="BH884" s="190">
        <f>IF(N884="sníž. přenesená",J884,0)</f>
        <v>0</v>
      </c>
      <c r="BI884" s="190">
        <f>IF(N884="nulová",J884,0)</f>
        <v>0</v>
      </c>
      <c r="BJ884" s="16" t="s">
        <v>83</v>
      </c>
      <c r="BK884" s="190">
        <f>ROUND(I884*H884,2)</f>
        <v>0</v>
      </c>
      <c r="BL884" s="16" t="s">
        <v>133</v>
      </c>
      <c r="BM884" s="189" t="s">
        <v>1227</v>
      </c>
    </row>
    <row r="885" spans="1:65" s="2" customFormat="1" ht="78">
      <c r="A885" s="33"/>
      <c r="B885" s="34"/>
      <c r="C885" s="35"/>
      <c r="D885" s="191" t="s">
        <v>135</v>
      </c>
      <c r="E885" s="35"/>
      <c r="F885" s="192" t="s">
        <v>544</v>
      </c>
      <c r="G885" s="35"/>
      <c r="H885" s="35"/>
      <c r="I885" s="193"/>
      <c r="J885" s="35"/>
      <c r="K885" s="35"/>
      <c r="L885" s="38"/>
      <c r="M885" s="194"/>
      <c r="N885" s="195"/>
      <c r="O885" s="70"/>
      <c r="P885" s="70"/>
      <c r="Q885" s="70"/>
      <c r="R885" s="70"/>
      <c r="S885" s="70"/>
      <c r="T885" s="71"/>
      <c r="U885" s="33"/>
      <c r="V885" s="33"/>
      <c r="W885" s="33"/>
      <c r="X885" s="33"/>
      <c r="Y885" s="33"/>
      <c r="Z885" s="33"/>
      <c r="AA885" s="33"/>
      <c r="AB885" s="33"/>
      <c r="AC885" s="33"/>
      <c r="AD885" s="33"/>
      <c r="AE885" s="33"/>
      <c r="AT885" s="16" t="s">
        <v>135</v>
      </c>
      <c r="AU885" s="16" t="s">
        <v>83</v>
      </c>
    </row>
    <row r="886" spans="1:65" s="14" customFormat="1" ht="11.25">
      <c r="B886" s="218"/>
      <c r="C886" s="219"/>
      <c r="D886" s="191" t="s">
        <v>136</v>
      </c>
      <c r="E886" s="220" t="s">
        <v>1</v>
      </c>
      <c r="F886" s="221" t="s">
        <v>1024</v>
      </c>
      <c r="G886" s="219"/>
      <c r="H886" s="220" t="s">
        <v>1</v>
      </c>
      <c r="I886" s="222"/>
      <c r="J886" s="219"/>
      <c r="K886" s="219"/>
      <c r="L886" s="223"/>
      <c r="M886" s="224"/>
      <c r="N886" s="225"/>
      <c r="O886" s="225"/>
      <c r="P886" s="225"/>
      <c r="Q886" s="225"/>
      <c r="R886" s="225"/>
      <c r="S886" s="225"/>
      <c r="T886" s="226"/>
      <c r="AT886" s="227" t="s">
        <v>136</v>
      </c>
      <c r="AU886" s="227" t="s">
        <v>83</v>
      </c>
      <c r="AV886" s="14" t="s">
        <v>83</v>
      </c>
      <c r="AW886" s="14" t="s">
        <v>31</v>
      </c>
      <c r="AX886" s="14" t="s">
        <v>75</v>
      </c>
      <c r="AY886" s="227" t="s">
        <v>126</v>
      </c>
    </row>
    <row r="887" spans="1:65" s="12" customFormat="1" ht="11.25">
      <c r="B887" s="196"/>
      <c r="C887" s="197"/>
      <c r="D887" s="191" t="s">
        <v>136</v>
      </c>
      <c r="E887" s="198" t="s">
        <v>1</v>
      </c>
      <c r="F887" s="199" t="s">
        <v>1217</v>
      </c>
      <c r="G887" s="197"/>
      <c r="H887" s="200">
        <v>0.154</v>
      </c>
      <c r="I887" s="201"/>
      <c r="J887" s="197"/>
      <c r="K887" s="197"/>
      <c r="L887" s="202"/>
      <c r="M887" s="203"/>
      <c r="N887" s="204"/>
      <c r="O887" s="204"/>
      <c r="P887" s="204"/>
      <c r="Q887" s="204"/>
      <c r="R887" s="204"/>
      <c r="S887" s="204"/>
      <c r="T887" s="205"/>
      <c r="AT887" s="206" t="s">
        <v>136</v>
      </c>
      <c r="AU887" s="206" t="s">
        <v>83</v>
      </c>
      <c r="AV887" s="12" t="s">
        <v>85</v>
      </c>
      <c r="AW887" s="12" t="s">
        <v>31</v>
      </c>
      <c r="AX887" s="12" t="s">
        <v>75</v>
      </c>
      <c r="AY887" s="206" t="s">
        <v>126</v>
      </c>
    </row>
    <row r="888" spans="1:65" s="14" customFormat="1" ht="11.25">
      <c r="B888" s="218"/>
      <c r="C888" s="219"/>
      <c r="D888" s="191" t="s">
        <v>136</v>
      </c>
      <c r="E888" s="220" t="s">
        <v>1</v>
      </c>
      <c r="F888" s="221" t="s">
        <v>1027</v>
      </c>
      <c r="G888" s="219"/>
      <c r="H888" s="220" t="s">
        <v>1</v>
      </c>
      <c r="I888" s="222"/>
      <c r="J888" s="219"/>
      <c r="K888" s="219"/>
      <c r="L888" s="223"/>
      <c r="M888" s="224"/>
      <c r="N888" s="225"/>
      <c r="O888" s="225"/>
      <c r="P888" s="225"/>
      <c r="Q888" s="225"/>
      <c r="R888" s="225"/>
      <c r="S888" s="225"/>
      <c r="T888" s="226"/>
      <c r="AT888" s="227" t="s">
        <v>136</v>
      </c>
      <c r="AU888" s="227" t="s">
        <v>83</v>
      </c>
      <c r="AV888" s="14" t="s">
        <v>83</v>
      </c>
      <c r="AW888" s="14" t="s">
        <v>31</v>
      </c>
      <c r="AX888" s="14" t="s">
        <v>75</v>
      </c>
      <c r="AY888" s="227" t="s">
        <v>126</v>
      </c>
    </row>
    <row r="889" spans="1:65" s="12" customFormat="1" ht="11.25">
      <c r="B889" s="196"/>
      <c r="C889" s="197"/>
      <c r="D889" s="191" t="s">
        <v>136</v>
      </c>
      <c r="E889" s="198" t="s">
        <v>1</v>
      </c>
      <c r="F889" s="199" t="s">
        <v>1217</v>
      </c>
      <c r="G889" s="197"/>
      <c r="H889" s="200">
        <v>0.154</v>
      </c>
      <c r="I889" s="201"/>
      <c r="J889" s="197"/>
      <c r="K889" s="197"/>
      <c r="L889" s="202"/>
      <c r="M889" s="203"/>
      <c r="N889" s="204"/>
      <c r="O889" s="204"/>
      <c r="P889" s="204"/>
      <c r="Q889" s="204"/>
      <c r="R889" s="204"/>
      <c r="S889" s="204"/>
      <c r="T889" s="205"/>
      <c r="AT889" s="206" t="s">
        <v>136</v>
      </c>
      <c r="AU889" s="206" t="s">
        <v>83</v>
      </c>
      <c r="AV889" s="12" t="s">
        <v>85</v>
      </c>
      <c r="AW889" s="12" t="s">
        <v>31</v>
      </c>
      <c r="AX889" s="12" t="s">
        <v>75</v>
      </c>
      <c r="AY889" s="206" t="s">
        <v>126</v>
      </c>
    </row>
    <row r="890" spans="1:65" s="14" customFormat="1" ht="11.25">
      <c r="B890" s="218"/>
      <c r="C890" s="219"/>
      <c r="D890" s="191" t="s">
        <v>136</v>
      </c>
      <c r="E890" s="220" t="s">
        <v>1</v>
      </c>
      <c r="F890" s="221" t="s">
        <v>1028</v>
      </c>
      <c r="G890" s="219"/>
      <c r="H890" s="220" t="s">
        <v>1</v>
      </c>
      <c r="I890" s="222"/>
      <c r="J890" s="219"/>
      <c r="K890" s="219"/>
      <c r="L890" s="223"/>
      <c r="M890" s="224"/>
      <c r="N890" s="225"/>
      <c r="O890" s="225"/>
      <c r="P890" s="225"/>
      <c r="Q890" s="225"/>
      <c r="R890" s="225"/>
      <c r="S890" s="225"/>
      <c r="T890" s="226"/>
      <c r="AT890" s="227" t="s">
        <v>136</v>
      </c>
      <c r="AU890" s="227" t="s">
        <v>83</v>
      </c>
      <c r="AV890" s="14" t="s">
        <v>83</v>
      </c>
      <c r="AW890" s="14" t="s">
        <v>31</v>
      </c>
      <c r="AX890" s="14" t="s">
        <v>75</v>
      </c>
      <c r="AY890" s="227" t="s">
        <v>126</v>
      </c>
    </row>
    <row r="891" spans="1:65" s="12" customFormat="1" ht="11.25">
      <c r="B891" s="196"/>
      <c r="C891" s="197"/>
      <c r="D891" s="191" t="s">
        <v>136</v>
      </c>
      <c r="E891" s="198" t="s">
        <v>1</v>
      </c>
      <c r="F891" s="199" t="s">
        <v>1218</v>
      </c>
      <c r="G891" s="197"/>
      <c r="H891" s="200">
        <v>0.214</v>
      </c>
      <c r="I891" s="201"/>
      <c r="J891" s="197"/>
      <c r="K891" s="197"/>
      <c r="L891" s="202"/>
      <c r="M891" s="203"/>
      <c r="N891" s="204"/>
      <c r="O891" s="204"/>
      <c r="P891" s="204"/>
      <c r="Q891" s="204"/>
      <c r="R891" s="204"/>
      <c r="S891" s="204"/>
      <c r="T891" s="205"/>
      <c r="AT891" s="206" t="s">
        <v>136</v>
      </c>
      <c r="AU891" s="206" t="s">
        <v>83</v>
      </c>
      <c r="AV891" s="12" t="s">
        <v>85</v>
      </c>
      <c r="AW891" s="12" t="s">
        <v>31</v>
      </c>
      <c r="AX891" s="12" t="s">
        <v>75</v>
      </c>
      <c r="AY891" s="206" t="s">
        <v>126</v>
      </c>
    </row>
    <row r="892" spans="1:65" s="13" customFormat="1" ht="11.25">
      <c r="B892" s="207"/>
      <c r="C892" s="208"/>
      <c r="D892" s="191" t="s">
        <v>136</v>
      </c>
      <c r="E892" s="209" t="s">
        <v>1</v>
      </c>
      <c r="F892" s="210" t="s">
        <v>138</v>
      </c>
      <c r="G892" s="208"/>
      <c r="H892" s="211">
        <v>0.52200000000000002</v>
      </c>
      <c r="I892" s="212"/>
      <c r="J892" s="208"/>
      <c r="K892" s="208"/>
      <c r="L892" s="213"/>
      <c r="M892" s="214"/>
      <c r="N892" s="215"/>
      <c r="O892" s="215"/>
      <c r="P892" s="215"/>
      <c r="Q892" s="215"/>
      <c r="R892" s="215"/>
      <c r="S892" s="215"/>
      <c r="T892" s="216"/>
      <c r="AT892" s="217" t="s">
        <v>136</v>
      </c>
      <c r="AU892" s="217" t="s">
        <v>83</v>
      </c>
      <c r="AV892" s="13" t="s">
        <v>133</v>
      </c>
      <c r="AW892" s="13" t="s">
        <v>31</v>
      </c>
      <c r="AX892" s="13" t="s">
        <v>83</v>
      </c>
      <c r="AY892" s="217" t="s">
        <v>126</v>
      </c>
    </row>
    <row r="893" spans="1:65" s="2" customFormat="1" ht="24.2" customHeight="1">
      <c r="A893" s="33"/>
      <c r="B893" s="34"/>
      <c r="C893" s="228" t="s">
        <v>677</v>
      </c>
      <c r="D893" s="228" t="s">
        <v>433</v>
      </c>
      <c r="E893" s="229" t="s">
        <v>1228</v>
      </c>
      <c r="F893" s="230" t="s">
        <v>1229</v>
      </c>
      <c r="G893" s="231" t="s">
        <v>130</v>
      </c>
      <c r="H893" s="232">
        <v>216.09200000000001</v>
      </c>
      <c r="I893" s="233"/>
      <c r="J893" s="234">
        <f>ROUND(I893*H893,2)</f>
        <v>0</v>
      </c>
      <c r="K893" s="230" t="s">
        <v>131</v>
      </c>
      <c r="L893" s="38"/>
      <c r="M893" s="235" t="s">
        <v>1</v>
      </c>
      <c r="N893" s="236" t="s">
        <v>40</v>
      </c>
      <c r="O893" s="70"/>
      <c r="P893" s="187">
        <f>O893*H893</f>
        <v>0</v>
      </c>
      <c r="Q893" s="187">
        <v>0</v>
      </c>
      <c r="R893" s="187">
        <f>Q893*H893</f>
        <v>0</v>
      </c>
      <c r="S893" s="187">
        <v>0</v>
      </c>
      <c r="T893" s="188">
        <f>S893*H893</f>
        <v>0</v>
      </c>
      <c r="U893" s="33"/>
      <c r="V893" s="33"/>
      <c r="W893" s="33"/>
      <c r="X893" s="33"/>
      <c r="Y893" s="33"/>
      <c r="Z893" s="33"/>
      <c r="AA893" s="33"/>
      <c r="AB893" s="33"/>
      <c r="AC893" s="33"/>
      <c r="AD893" s="33"/>
      <c r="AE893" s="33"/>
      <c r="AR893" s="189" t="s">
        <v>133</v>
      </c>
      <c r="AT893" s="189" t="s">
        <v>433</v>
      </c>
      <c r="AU893" s="189" t="s">
        <v>83</v>
      </c>
      <c r="AY893" s="16" t="s">
        <v>126</v>
      </c>
      <c r="BE893" s="190">
        <f>IF(N893="základní",J893,0)</f>
        <v>0</v>
      </c>
      <c r="BF893" s="190">
        <f>IF(N893="snížená",J893,0)</f>
        <v>0</v>
      </c>
      <c r="BG893" s="190">
        <f>IF(N893="zákl. přenesená",J893,0)</f>
        <v>0</v>
      </c>
      <c r="BH893" s="190">
        <f>IF(N893="sníž. přenesená",J893,0)</f>
        <v>0</v>
      </c>
      <c r="BI893" s="190">
        <f>IF(N893="nulová",J893,0)</f>
        <v>0</v>
      </c>
      <c r="BJ893" s="16" t="s">
        <v>83</v>
      </c>
      <c r="BK893" s="190">
        <f>ROUND(I893*H893,2)</f>
        <v>0</v>
      </c>
      <c r="BL893" s="16" t="s">
        <v>133</v>
      </c>
      <c r="BM893" s="189" t="s">
        <v>1230</v>
      </c>
    </row>
    <row r="894" spans="1:65" s="2" customFormat="1" ht="78">
      <c r="A894" s="33"/>
      <c r="B894" s="34"/>
      <c r="C894" s="35"/>
      <c r="D894" s="191" t="s">
        <v>135</v>
      </c>
      <c r="E894" s="35"/>
      <c r="F894" s="192" t="s">
        <v>1231</v>
      </c>
      <c r="G894" s="35"/>
      <c r="H894" s="35"/>
      <c r="I894" s="193"/>
      <c r="J894" s="35"/>
      <c r="K894" s="35"/>
      <c r="L894" s="38"/>
      <c r="M894" s="194"/>
      <c r="N894" s="195"/>
      <c r="O894" s="70"/>
      <c r="P894" s="70"/>
      <c r="Q894" s="70"/>
      <c r="R894" s="70"/>
      <c r="S894" s="70"/>
      <c r="T894" s="71"/>
      <c r="U894" s="33"/>
      <c r="V894" s="33"/>
      <c r="W894" s="33"/>
      <c r="X894" s="33"/>
      <c r="Y894" s="33"/>
      <c r="Z894" s="33"/>
      <c r="AA894" s="33"/>
      <c r="AB894" s="33"/>
      <c r="AC894" s="33"/>
      <c r="AD894" s="33"/>
      <c r="AE894" s="33"/>
      <c r="AT894" s="16" t="s">
        <v>135</v>
      </c>
      <c r="AU894" s="16" t="s">
        <v>83</v>
      </c>
    </row>
    <row r="895" spans="1:65" s="14" customFormat="1" ht="11.25">
      <c r="B895" s="218"/>
      <c r="C895" s="219"/>
      <c r="D895" s="191" t="s">
        <v>136</v>
      </c>
      <c r="E895" s="220" t="s">
        <v>1</v>
      </c>
      <c r="F895" s="221" t="s">
        <v>1114</v>
      </c>
      <c r="G895" s="219"/>
      <c r="H895" s="220" t="s">
        <v>1</v>
      </c>
      <c r="I895" s="222"/>
      <c r="J895" s="219"/>
      <c r="K895" s="219"/>
      <c r="L895" s="223"/>
      <c r="M895" s="224"/>
      <c r="N895" s="225"/>
      <c r="O895" s="225"/>
      <c r="P895" s="225"/>
      <c r="Q895" s="225"/>
      <c r="R895" s="225"/>
      <c r="S895" s="225"/>
      <c r="T895" s="226"/>
      <c r="AT895" s="227" t="s">
        <v>136</v>
      </c>
      <c r="AU895" s="227" t="s">
        <v>83</v>
      </c>
      <c r="AV895" s="14" t="s">
        <v>83</v>
      </c>
      <c r="AW895" s="14" t="s">
        <v>31</v>
      </c>
      <c r="AX895" s="14" t="s">
        <v>75</v>
      </c>
      <c r="AY895" s="227" t="s">
        <v>126</v>
      </c>
    </row>
    <row r="896" spans="1:65" s="12" customFormat="1" ht="11.25">
      <c r="B896" s="196"/>
      <c r="C896" s="197"/>
      <c r="D896" s="191" t="s">
        <v>136</v>
      </c>
      <c r="E896" s="198" t="s">
        <v>1</v>
      </c>
      <c r="F896" s="199" t="s">
        <v>1197</v>
      </c>
      <c r="G896" s="197"/>
      <c r="H896" s="200">
        <v>48.2</v>
      </c>
      <c r="I896" s="201"/>
      <c r="J896" s="197"/>
      <c r="K896" s="197"/>
      <c r="L896" s="202"/>
      <c r="M896" s="203"/>
      <c r="N896" s="204"/>
      <c r="O896" s="204"/>
      <c r="P896" s="204"/>
      <c r="Q896" s="204"/>
      <c r="R896" s="204"/>
      <c r="S896" s="204"/>
      <c r="T896" s="205"/>
      <c r="AT896" s="206" t="s">
        <v>136</v>
      </c>
      <c r="AU896" s="206" t="s">
        <v>83</v>
      </c>
      <c r="AV896" s="12" t="s">
        <v>85</v>
      </c>
      <c r="AW896" s="12" t="s">
        <v>31</v>
      </c>
      <c r="AX896" s="12" t="s">
        <v>75</v>
      </c>
      <c r="AY896" s="206" t="s">
        <v>126</v>
      </c>
    </row>
    <row r="897" spans="1:65" s="14" customFormat="1" ht="11.25">
      <c r="B897" s="218"/>
      <c r="C897" s="219"/>
      <c r="D897" s="191" t="s">
        <v>136</v>
      </c>
      <c r="E897" s="220" t="s">
        <v>1</v>
      </c>
      <c r="F897" s="221" t="s">
        <v>830</v>
      </c>
      <c r="G897" s="219"/>
      <c r="H897" s="220" t="s">
        <v>1</v>
      </c>
      <c r="I897" s="222"/>
      <c r="J897" s="219"/>
      <c r="K897" s="219"/>
      <c r="L897" s="223"/>
      <c r="M897" s="224"/>
      <c r="N897" s="225"/>
      <c r="O897" s="225"/>
      <c r="P897" s="225"/>
      <c r="Q897" s="225"/>
      <c r="R897" s="225"/>
      <c r="S897" s="225"/>
      <c r="T897" s="226"/>
      <c r="AT897" s="227" t="s">
        <v>136</v>
      </c>
      <c r="AU897" s="227" t="s">
        <v>83</v>
      </c>
      <c r="AV897" s="14" t="s">
        <v>83</v>
      </c>
      <c r="AW897" s="14" t="s">
        <v>31</v>
      </c>
      <c r="AX897" s="14" t="s">
        <v>75</v>
      </c>
      <c r="AY897" s="227" t="s">
        <v>126</v>
      </c>
    </row>
    <row r="898" spans="1:65" s="12" customFormat="1" ht="11.25">
      <c r="B898" s="196"/>
      <c r="C898" s="197"/>
      <c r="D898" s="191" t="s">
        <v>136</v>
      </c>
      <c r="E898" s="198" t="s">
        <v>1</v>
      </c>
      <c r="F898" s="199" t="s">
        <v>1197</v>
      </c>
      <c r="G898" s="197"/>
      <c r="H898" s="200">
        <v>48.2</v>
      </c>
      <c r="I898" s="201"/>
      <c r="J898" s="197"/>
      <c r="K898" s="197"/>
      <c r="L898" s="202"/>
      <c r="M898" s="203"/>
      <c r="N898" s="204"/>
      <c r="O898" s="204"/>
      <c r="P898" s="204"/>
      <c r="Q898" s="204"/>
      <c r="R898" s="204"/>
      <c r="S898" s="204"/>
      <c r="T898" s="205"/>
      <c r="AT898" s="206" t="s">
        <v>136</v>
      </c>
      <c r="AU898" s="206" t="s">
        <v>83</v>
      </c>
      <c r="AV898" s="12" t="s">
        <v>85</v>
      </c>
      <c r="AW898" s="12" t="s">
        <v>31</v>
      </c>
      <c r="AX898" s="12" t="s">
        <v>75</v>
      </c>
      <c r="AY898" s="206" t="s">
        <v>126</v>
      </c>
    </row>
    <row r="899" spans="1:65" s="14" customFormat="1" ht="11.25">
      <c r="B899" s="218"/>
      <c r="C899" s="219"/>
      <c r="D899" s="191" t="s">
        <v>136</v>
      </c>
      <c r="E899" s="220" t="s">
        <v>1</v>
      </c>
      <c r="F899" s="221" t="s">
        <v>1223</v>
      </c>
      <c r="G899" s="219"/>
      <c r="H899" s="220" t="s">
        <v>1</v>
      </c>
      <c r="I899" s="222"/>
      <c r="J899" s="219"/>
      <c r="K899" s="219"/>
      <c r="L899" s="223"/>
      <c r="M899" s="224"/>
      <c r="N899" s="225"/>
      <c r="O899" s="225"/>
      <c r="P899" s="225"/>
      <c r="Q899" s="225"/>
      <c r="R899" s="225"/>
      <c r="S899" s="225"/>
      <c r="T899" s="226"/>
      <c r="AT899" s="227" t="s">
        <v>136</v>
      </c>
      <c r="AU899" s="227" t="s">
        <v>83</v>
      </c>
      <c r="AV899" s="14" t="s">
        <v>83</v>
      </c>
      <c r="AW899" s="14" t="s">
        <v>31</v>
      </c>
      <c r="AX899" s="14" t="s">
        <v>75</v>
      </c>
      <c r="AY899" s="227" t="s">
        <v>126</v>
      </c>
    </row>
    <row r="900" spans="1:65" s="12" customFormat="1" ht="11.25">
      <c r="B900" s="196"/>
      <c r="C900" s="197"/>
      <c r="D900" s="191" t="s">
        <v>136</v>
      </c>
      <c r="E900" s="198" t="s">
        <v>1</v>
      </c>
      <c r="F900" s="199" t="s">
        <v>1224</v>
      </c>
      <c r="G900" s="197"/>
      <c r="H900" s="200">
        <v>49.845999999999997</v>
      </c>
      <c r="I900" s="201"/>
      <c r="J900" s="197"/>
      <c r="K900" s="197"/>
      <c r="L900" s="202"/>
      <c r="M900" s="203"/>
      <c r="N900" s="204"/>
      <c r="O900" s="204"/>
      <c r="P900" s="204"/>
      <c r="Q900" s="204"/>
      <c r="R900" s="204"/>
      <c r="S900" s="204"/>
      <c r="T900" s="205"/>
      <c r="AT900" s="206" t="s">
        <v>136</v>
      </c>
      <c r="AU900" s="206" t="s">
        <v>83</v>
      </c>
      <c r="AV900" s="12" t="s">
        <v>85</v>
      </c>
      <c r="AW900" s="12" t="s">
        <v>31</v>
      </c>
      <c r="AX900" s="12" t="s">
        <v>75</v>
      </c>
      <c r="AY900" s="206" t="s">
        <v>126</v>
      </c>
    </row>
    <row r="901" spans="1:65" s="14" customFormat="1" ht="11.25">
      <c r="B901" s="218"/>
      <c r="C901" s="219"/>
      <c r="D901" s="191" t="s">
        <v>136</v>
      </c>
      <c r="E901" s="220" t="s">
        <v>1</v>
      </c>
      <c r="F901" s="221" t="s">
        <v>1225</v>
      </c>
      <c r="G901" s="219"/>
      <c r="H901" s="220" t="s">
        <v>1</v>
      </c>
      <c r="I901" s="222"/>
      <c r="J901" s="219"/>
      <c r="K901" s="219"/>
      <c r="L901" s="223"/>
      <c r="M901" s="224"/>
      <c r="N901" s="225"/>
      <c r="O901" s="225"/>
      <c r="P901" s="225"/>
      <c r="Q901" s="225"/>
      <c r="R901" s="225"/>
      <c r="S901" s="225"/>
      <c r="T901" s="226"/>
      <c r="AT901" s="227" t="s">
        <v>136</v>
      </c>
      <c r="AU901" s="227" t="s">
        <v>83</v>
      </c>
      <c r="AV901" s="14" t="s">
        <v>83</v>
      </c>
      <c r="AW901" s="14" t="s">
        <v>31</v>
      </c>
      <c r="AX901" s="14" t="s">
        <v>75</v>
      </c>
      <c r="AY901" s="227" t="s">
        <v>126</v>
      </c>
    </row>
    <row r="902" spans="1:65" s="12" customFormat="1" ht="11.25">
      <c r="B902" s="196"/>
      <c r="C902" s="197"/>
      <c r="D902" s="191" t="s">
        <v>136</v>
      </c>
      <c r="E902" s="198" t="s">
        <v>1</v>
      </c>
      <c r="F902" s="199" t="s">
        <v>1224</v>
      </c>
      <c r="G902" s="197"/>
      <c r="H902" s="200">
        <v>49.845999999999997</v>
      </c>
      <c r="I902" s="201"/>
      <c r="J902" s="197"/>
      <c r="K902" s="197"/>
      <c r="L902" s="202"/>
      <c r="M902" s="203"/>
      <c r="N902" s="204"/>
      <c r="O902" s="204"/>
      <c r="P902" s="204"/>
      <c r="Q902" s="204"/>
      <c r="R902" s="204"/>
      <c r="S902" s="204"/>
      <c r="T902" s="205"/>
      <c r="AT902" s="206" t="s">
        <v>136</v>
      </c>
      <c r="AU902" s="206" t="s">
        <v>83</v>
      </c>
      <c r="AV902" s="12" t="s">
        <v>85</v>
      </c>
      <c r="AW902" s="12" t="s">
        <v>31</v>
      </c>
      <c r="AX902" s="12" t="s">
        <v>75</v>
      </c>
      <c r="AY902" s="206" t="s">
        <v>126</v>
      </c>
    </row>
    <row r="903" spans="1:65" s="14" customFormat="1" ht="11.25">
      <c r="B903" s="218"/>
      <c r="C903" s="219"/>
      <c r="D903" s="191" t="s">
        <v>136</v>
      </c>
      <c r="E903" s="220" t="s">
        <v>1</v>
      </c>
      <c r="F903" s="221" t="s">
        <v>1226</v>
      </c>
      <c r="G903" s="219"/>
      <c r="H903" s="220" t="s">
        <v>1</v>
      </c>
      <c r="I903" s="222"/>
      <c r="J903" s="219"/>
      <c r="K903" s="219"/>
      <c r="L903" s="223"/>
      <c r="M903" s="224"/>
      <c r="N903" s="225"/>
      <c r="O903" s="225"/>
      <c r="P903" s="225"/>
      <c r="Q903" s="225"/>
      <c r="R903" s="225"/>
      <c r="S903" s="225"/>
      <c r="T903" s="226"/>
      <c r="AT903" s="227" t="s">
        <v>136</v>
      </c>
      <c r="AU903" s="227" t="s">
        <v>83</v>
      </c>
      <c r="AV903" s="14" t="s">
        <v>83</v>
      </c>
      <c r="AW903" s="14" t="s">
        <v>31</v>
      </c>
      <c r="AX903" s="14" t="s">
        <v>75</v>
      </c>
      <c r="AY903" s="227" t="s">
        <v>126</v>
      </c>
    </row>
    <row r="904" spans="1:65" s="12" customFormat="1" ht="11.25">
      <c r="B904" s="196"/>
      <c r="C904" s="197"/>
      <c r="D904" s="191" t="s">
        <v>136</v>
      </c>
      <c r="E904" s="198" t="s">
        <v>1</v>
      </c>
      <c r="F904" s="199" t="s">
        <v>237</v>
      </c>
      <c r="G904" s="197"/>
      <c r="H904" s="200">
        <v>20</v>
      </c>
      <c r="I904" s="201"/>
      <c r="J904" s="197"/>
      <c r="K904" s="197"/>
      <c r="L904" s="202"/>
      <c r="M904" s="203"/>
      <c r="N904" s="204"/>
      <c r="O904" s="204"/>
      <c r="P904" s="204"/>
      <c r="Q904" s="204"/>
      <c r="R904" s="204"/>
      <c r="S904" s="204"/>
      <c r="T904" s="205"/>
      <c r="AT904" s="206" t="s">
        <v>136</v>
      </c>
      <c r="AU904" s="206" t="s">
        <v>83</v>
      </c>
      <c r="AV904" s="12" t="s">
        <v>85</v>
      </c>
      <c r="AW904" s="12" t="s">
        <v>31</v>
      </c>
      <c r="AX904" s="12" t="s">
        <v>75</v>
      </c>
      <c r="AY904" s="206" t="s">
        <v>126</v>
      </c>
    </row>
    <row r="905" spans="1:65" s="13" customFormat="1" ht="11.25">
      <c r="B905" s="207"/>
      <c r="C905" s="208"/>
      <c r="D905" s="191" t="s">
        <v>136</v>
      </c>
      <c r="E905" s="209" t="s">
        <v>1</v>
      </c>
      <c r="F905" s="210" t="s">
        <v>138</v>
      </c>
      <c r="G905" s="208"/>
      <c r="H905" s="211">
        <v>216.09200000000001</v>
      </c>
      <c r="I905" s="212"/>
      <c r="J905" s="208"/>
      <c r="K905" s="208"/>
      <c r="L905" s="213"/>
      <c r="M905" s="214"/>
      <c r="N905" s="215"/>
      <c r="O905" s="215"/>
      <c r="P905" s="215"/>
      <c r="Q905" s="215"/>
      <c r="R905" s="215"/>
      <c r="S905" s="215"/>
      <c r="T905" s="216"/>
      <c r="AT905" s="217" t="s">
        <v>136</v>
      </c>
      <c r="AU905" s="217" t="s">
        <v>83</v>
      </c>
      <c r="AV905" s="13" t="s">
        <v>133</v>
      </c>
      <c r="AW905" s="13" t="s">
        <v>31</v>
      </c>
      <c r="AX905" s="13" t="s">
        <v>83</v>
      </c>
      <c r="AY905" s="217" t="s">
        <v>126</v>
      </c>
    </row>
    <row r="906" spans="1:65" s="2" customFormat="1" ht="24.2" customHeight="1">
      <c r="A906" s="33"/>
      <c r="B906" s="34"/>
      <c r="C906" s="228" t="s">
        <v>682</v>
      </c>
      <c r="D906" s="228" t="s">
        <v>433</v>
      </c>
      <c r="E906" s="229" t="s">
        <v>545</v>
      </c>
      <c r="F906" s="230" t="s">
        <v>546</v>
      </c>
      <c r="G906" s="231" t="s">
        <v>496</v>
      </c>
      <c r="H906" s="232">
        <v>0.52200000000000002</v>
      </c>
      <c r="I906" s="233"/>
      <c r="J906" s="234">
        <f>ROUND(I906*H906,2)</f>
        <v>0</v>
      </c>
      <c r="K906" s="230" t="s">
        <v>131</v>
      </c>
      <c r="L906" s="38"/>
      <c r="M906" s="235" t="s">
        <v>1</v>
      </c>
      <c r="N906" s="236" t="s">
        <v>40</v>
      </c>
      <c r="O906" s="70"/>
      <c r="P906" s="187">
        <f>O906*H906</f>
        <v>0</v>
      </c>
      <c r="Q906" s="187">
        <v>0</v>
      </c>
      <c r="R906" s="187">
        <f>Q906*H906</f>
        <v>0</v>
      </c>
      <c r="S906" s="187">
        <v>0</v>
      </c>
      <c r="T906" s="188">
        <f>S906*H906</f>
        <v>0</v>
      </c>
      <c r="U906" s="33"/>
      <c r="V906" s="33"/>
      <c r="W906" s="33"/>
      <c r="X906" s="33"/>
      <c r="Y906" s="33"/>
      <c r="Z906" s="33"/>
      <c r="AA906" s="33"/>
      <c r="AB906" s="33"/>
      <c r="AC906" s="33"/>
      <c r="AD906" s="33"/>
      <c r="AE906" s="33"/>
      <c r="AR906" s="189" t="s">
        <v>133</v>
      </c>
      <c r="AT906" s="189" t="s">
        <v>433</v>
      </c>
      <c r="AU906" s="189" t="s">
        <v>83</v>
      </c>
      <c r="AY906" s="16" t="s">
        <v>126</v>
      </c>
      <c r="BE906" s="190">
        <f>IF(N906="základní",J906,0)</f>
        <v>0</v>
      </c>
      <c r="BF906" s="190">
        <f>IF(N906="snížená",J906,0)</f>
        <v>0</v>
      </c>
      <c r="BG906" s="190">
        <f>IF(N906="zákl. přenesená",J906,0)</f>
        <v>0</v>
      </c>
      <c r="BH906" s="190">
        <f>IF(N906="sníž. přenesená",J906,0)</f>
        <v>0</v>
      </c>
      <c r="BI906" s="190">
        <f>IF(N906="nulová",J906,0)</f>
        <v>0</v>
      </c>
      <c r="BJ906" s="16" t="s">
        <v>83</v>
      </c>
      <c r="BK906" s="190">
        <f>ROUND(I906*H906,2)</f>
        <v>0</v>
      </c>
      <c r="BL906" s="16" t="s">
        <v>133</v>
      </c>
      <c r="BM906" s="189" t="s">
        <v>1232</v>
      </c>
    </row>
    <row r="907" spans="1:65" s="2" customFormat="1" ht="39">
      <c r="A907" s="33"/>
      <c r="B907" s="34"/>
      <c r="C907" s="35"/>
      <c r="D907" s="191" t="s">
        <v>135</v>
      </c>
      <c r="E907" s="35"/>
      <c r="F907" s="192" t="s">
        <v>548</v>
      </c>
      <c r="G907" s="35"/>
      <c r="H907" s="35"/>
      <c r="I907" s="193"/>
      <c r="J907" s="35"/>
      <c r="K907" s="35"/>
      <c r="L907" s="38"/>
      <c r="M907" s="194"/>
      <c r="N907" s="195"/>
      <c r="O907" s="70"/>
      <c r="P907" s="70"/>
      <c r="Q907" s="70"/>
      <c r="R907" s="70"/>
      <c r="S907" s="70"/>
      <c r="T907" s="71"/>
      <c r="U907" s="33"/>
      <c r="V907" s="33"/>
      <c r="W907" s="33"/>
      <c r="X907" s="33"/>
      <c r="Y907" s="33"/>
      <c r="Z907" s="33"/>
      <c r="AA907" s="33"/>
      <c r="AB907" s="33"/>
      <c r="AC907" s="33"/>
      <c r="AD907" s="33"/>
      <c r="AE907" s="33"/>
      <c r="AT907" s="16" t="s">
        <v>135</v>
      </c>
      <c r="AU907" s="16" t="s">
        <v>83</v>
      </c>
    </row>
    <row r="908" spans="1:65" s="14" customFormat="1" ht="11.25">
      <c r="B908" s="218"/>
      <c r="C908" s="219"/>
      <c r="D908" s="191" t="s">
        <v>136</v>
      </c>
      <c r="E908" s="220" t="s">
        <v>1</v>
      </c>
      <c r="F908" s="221" t="s">
        <v>1024</v>
      </c>
      <c r="G908" s="219"/>
      <c r="H908" s="220" t="s">
        <v>1</v>
      </c>
      <c r="I908" s="222"/>
      <c r="J908" s="219"/>
      <c r="K908" s="219"/>
      <c r="L908" s="223"/>
      <c r="M908" s="224"/>
      <c r="N908" s="225"/>
      <c r="O908" s="225"/>
      <c r="P908" s="225"/>
      <c r="Q908" s="225"/>
      <c r="R908" s="225"/>
      <c r="S908" s="225"/>
      <c r="T908" s="226"/>
      <c r="AT908" s="227" t="s">
        <v>136</v>
      </c>
      <c r="AU908" s="227" t="s">
        <v>83</v>
      </c>
      <c r="AV908" s="14" t="s">
        <v>83</v>
      </c>
      <c r="AW908" s="14" t="s">
        <v>31</v>
      </c>
      <c r="AX908" s="14" t="s">
        <v>75</v>
      </c>
      <c r="AY908" s="227" t="s">
        <v>126</v>
      </c>
    </row>
    <row r="909" spans="1:65" s="12" customFormat="1" ht="11.25">
      <c r="B909" s="196"/>
      <c r="C909" s="197"/>
      <c r="D909" s="191" t="s">
        <v>136</v>
      </c>
      <c r="E909" s="198" t="s">
        <v>1</v>
      </c>
      <c r="F909" s="199" t="s">
        <v>1217</v>
      </c>
      <c r="G909" s="197"/>
      <c r="H909" s="200">
        <v>0.154</v>
      </c>
      <c r="I909" s="201"/>
      <c r="J909" s="197"/>
      <c r="K909" s="197"/>
      <c r="L909" s="202"/>
      <c r="M909" s="203"/>
      <c r="N909" s="204"/>
      <c r="O909" s="204"/>
      <c r="P909" s="204"/>
      <c r="Q909" s="204"/>
      <c r="R909" s="204"/>
      <c r="S909" s="204"/>
      <c r="T909" s="205"/>
      <c r="AT909" s="206" t="s">
        <v>136</v>
      </c>
      <c r="AU909" s="206" t="s">
        <v>83</v>
      </c>
      <c r="AV909" s="12" t="s">
        <v>85</v>
      </c>
      <c r="AW909" s="12" t="s">
        <v>31</v>
      </c>
      <c r="AX909" s="12" t="s">
        <v>75</v>
      </c>
      <c r="AY909" s="206" t="s">
        <v>126</v>
      </c>
    </row>
    <row r="910" spans="1:65" s="14" customFormat="1" ht="11.25">
      <c r="B910" s="218"/>
      <c r="C910" s="219"/>
      <c r="D910" s="191" t="s">
        <v>136</v>
      </c>
      <c r="E910" s="220" t="s">
        <v>1</v>
      </c>
      <c r="F910" s="221" t="s">
        <v>1027</v>
      </c>
      <c r="G910" s="219"/>
      <c r="H910" s="220" t="s">
        <v>1</v>
      </c>
      <c r="I910" s="222"/>
      <c r="J910" s="219"/>
      <c r="K910" s="219"/>
      <c r="L910" s="223"/>
      <c r="M910" s="224"/>
      <c r="N910" s="225"/>
      <c r="O910" s="225"/>
      <c r="P910" s="225"/>
      <c r="Q910" s="225"/>
      <c r="R910" s="225"/>
      <c r="S910" s="225"/>
      <c r="T910" s="226"/>
      <c r="AT910" s="227" t="s">
        <v>136</v>
      </c>
      <c r="AU910" s="227" t="s">
        <v>83</v>
      </c>
      <c r="AV910" s="14" t="s">
        <v>83</v>
      </c>
      <c r="AW910" s="14" t="s">
        <v>31</v>
      </c>
      <c r="AX910" s="14" t="s">
        <v>75</v>
      </c>
      <c r="AY910" s="227" t="s">
        <v>126</v>
      </c>
    </row>
    <row r="911" spans="1:65" s="12" customFormat="1" ht="11.25">
      <c r="B911" s="196"/>
      <c r="C911" s="197"/>
      <c r="D911" s="191" t="s">
        <v>136</v>
      </c>
      <c r="E911" s="198" t="s">
        <v>1</v>
      </c>
      <c r="F911" s="199" t="s">
        <v>1217</v>
      </c>
      <c r="G911" s="197"/>
      <c r="H911" s="200">
        <v>0.154</v>
      </c>
      <c r="I911" s="201"/>
      <c r="J911" s="197"/>
      <c r="K911" s="197"/>
      <c r="L911" s="202"/>
      <c r="M911" s="203"/>
      <c r="N911" s="204"/>
      <c r="O911" s="204"/>
      <c r="P911" s="204"/>
      <c r="Q911" s="204"/>
      <c r="R911" s="204"/>
      <c r="S911" s="204"/>
      <c r="T911" s="205"/>
      <c r="AT911" s="206" t="s">
        <v>136</v>
      </c>
      <c r="AU911" s="206" t="s">
        <v>83</v>
      </c>
      <c r="AV911" s="12" t="s">
        <v>85</v>
      </c>
      <c r="AW911" s="12" t="s">
        <v>31</v>
      </c>
      <c r="AX911" s="12" t="s">
        <v>75</v>
      </c>
      <c r="AY911" s="206" t="s">
        <v>126</v>
      </c>
    </row>
    <row r="912" spans="1:65" s="14" customFormat="1" ht="11.25">
      <c r="B912" s="218"/>
      <c r="C912" s="219"/>
      <c r="D912" s="191" t="s">
        <v>136</v>
      </c>
      <c r="E912" s="220" t="s">
        <v>1</v>
      </c>
      <c r="F912" s="221" t="s">
        <v>1028</v>
      </c>
      <c r="G912" s="219"/>
      <c r="H912" s="220" t="s">
        <v>1</v>
      </c>
      <c r="I912" s="222"/>
      <c r="J912" s="219"/>
      <c r="K912" s="219"/>
      <c r="L912" s="223"/>
      <c r="M912" s="224"/>
      <c r="N912" s="225"/>
      <c r="O912" s="225"/>
      <c r="P912" s="225"/>
      <c r="Q912" s="225"/>
      <c r="R912" s="225"/>
      <c r="S912" s="225"/>
      <c r="T912" s="226"/>
      <c r="AT912" s="227" t="s">
        <v>136</v>
      </c>
      <c r="AU912" s="227" t="s">
        <v>83</v>
      </c>
      <c r="AV912" s="14" t="s">
        <v>83</v>
      </c>
      <c r="AW912" s="14" t="s">
        <v>31</v>
      </c>
      <c r="AX912" s="14" t="s">
        <v>75</v>
      </c>
      <c r="AY912" s="227" t="s">
        <v>126</v>
      </c>
    </row>
    <row r="913" spans="1:65" s="12" customFormat="1" ht="11.25">
      <c r="B913" s="196"/>
      <c r="C913" s="197"/>
      <c r="D913" s="191" t="s">
        <v>136</v>
      </c>
      <c r="E913" s="198" t="s">
        <v>1</v>
      </c>
      <c r="F913" s="199" t="s">
        <v>1218</v>
      </c>
      <c r="G913" s="197"/>
      <c r="H913" s="200">
        <v>0.214</v>
      </c>
      <c r="I913" s="201"/>
      <c r="J913" s="197"/>
      <c r="K913" s="197"/>
      <c r="L913" s="202"/>
      <c r="M913" s="203"/>
      <c r="N913" s="204"/>
      <c r="O913" s="204"/>
      <c r="P913" s="204"/>
      <c r="Q913" s="204"/>
      <c r="R913" s="204"/>
      <c r="S913" s="204"/>
      <c r="T913" s="205"/>
      <c r="AT913" s="206" t="s">
        <v>136</v>
      </c>
      <c r="AU913" s="206" t="s">
        <v>83</v>
      </c>
      <c r="AV913" s="12" t="s">
        <v>85</v>
      </c>
      <c r="AW913" s="12" t="s">
        <v>31</v>
      </c>
      <c r="AX913" s="12" t="s">
        <v>75</v>
      </c>
      <c r="AY913" s="206" t="s">
        <v>126</v>
      </c>
    </row>
    <row r="914" spans="1:65" s="13" customFormat="1" ht="11.25">
      <c r="B914" s="207"/>
      <c r="C914" s="208"/>
      <c r="D914" s="191" t="s">
        <v>136</v>
      </c>
      <c r="E914" s="209" t="s">
        <v>1</v>
      </c>
      <c r="F914" s="210" t="s">
        <v>138</v>
      </c>
      <c r="G914" s="208"/>
      <c r="H914" s="211">
        <v>0.52200000000000002</v>
      </c>
      <c r="I914" s="212"/>
      <c r="J914" s="208"/>
      <c r="K914" s="208"/>
      <c r="L914" s="213"/>
      <c r="M914" s="214"/>
      <c r="N914" s="215"/>
      <c r="O914" s="215"/>
      <c r="P914" s="215"/>
      <c r="Q914" s="215"/>
      <c r="R914" s="215"/>
      <c r="S914" s="215"/>
      <c r="T914" s="216"/>
      <c r="AT914" s="217" t="s">
        <v>136</v>
      </c>
      <c r="AU914" s="217" t="s">
        <v>83</v>
      </c>
      <c r="AV914" s="13" t="s">
        <v>133</v>
      </c>
      <c r="AW914" s="13" t="s">
        <v>31</v>
      </c>
      <c r="AX914" s="13" t="s">
        <v>83</v>
      </c>
      <c r="AY914" s="217" t="s">
        <v>126</v>
      </c>
    </row>
    <row r="915" spans="1:65" s="2" customFormat="1" ht="24.2" customHeight="1">
      <c r="A915" s="33"/>
      <c r="B915" s="34"/>
      <c r="C915" s="228" t="s">
        <v>688</v>
      </c>
      <c r="D915" s="228" t="s">
        <v>433</v>
      </c>
      <c r="E915" s="229" t="s">
        <v>1233</v>
      </c>
      <c r="F915" s="230" t="s">
        <v>1234</v>
      </c>
      <c r="G915" s="231" t="s">
        <v>130</v>
      </c>
      <c r="H915" s="232">
        <v>216.09200000000001</v>
      </c>
      <c r="I915" s="233"/>
      <c r="J915" s="234">
        <f>ROUND(I915*H915,2)</f>
        <v>0</v>
      </c>
      <c r="K915" s="230" t="s">
        <v>131</v>
      </c>
      <c r="L915" s="38"/>
      <c r="M915" s="235" t="s">
        <v>1</v>
      </c>
      <c r="N915" s="236" t="s">
        <v>40</v>
      </c>
      <c r="O915" s="70"/>
      <c r="P915" s="187">
        <f>O915*H915</f>
        <v>0</v>
      </c>
      <c r="Q915" s="187">
        <v>0</v>
      </c>
      <c r="R915" s="187">
        <f>Q915*H915</f>
        <v>0</v>
      </c>
      <c r="S915" s="187">
        <v>0</v>
      </c>
      <c r="T915" s="188">
        <f>S915*H915</f>
        <v>0</v>
      </c>
      <c r="U915" s="33"/>
      <c r="V915" s="33"/>
      <c r="W915" s="33"/>
      <c r="X915" s="33"/>
      <c r="Y915" s="33"/>
      <c r="Z915" s="33"/>
      <c r="AA915" s="33"/>
      <c r="AB915" s="33"/>
      <c r="AC915" s="33"/>
      <c r="AD915" s="33"/>
      <c r="AE915" s="33"/>
      <c r="AR915" s="189" t="s">
        <v>133</v>
      </c>
      <c r="AT915" s="189" t="s">
        <v>433</v>
      </c>
      <c r="AU915" s="189" t="s">
        <v>83</v>
      </c>
      <c r="AY915" s="16" t="s">
        <v>126</v>
      </c>
      <c r="BE915" s="190">
        <f>IF(N915="základní",J915,0)</f>
        <v>0</v>
      </c>
      <c r="BF915" s="190">
        <f>IF(N915="snížená",J915,0)</f>
        <v>0</v>
      </c>
      <c r="BG915" s="190">
        <f>IF(N915="zákl. přenesená",J915,0)</f>
        <v>0</v>
      </c>
      <c r="BH915" s="190">
        <f>IF(N915="sníž. přenesená",J915,0)</f>
        <v>0</v>
      </c>
      <c r="BI915" s="190">
        <f>IF(N915="nulová",J915,0)</f>
        <v>0</v>
      </c>
      <c r="BJ915" s="16" t="s">
        <v>83</v>
      </c>
      <c r="BK915" s="190">
        <f>ROUND(I915*H915,2)</f>
        <v>0</v>
      </c>
      <c r="BL915" s="16" t="s">
        <v>133</v>
      </c>
      <c r="BM915" s="189" t="s">
        <v>1235</v>
      </c>
    </row>
    <row r="916" spans="1:65" s="2" customFormat="1" ht="39">
      <c r="A916" s="33"/>
      <c r="B916" s="34"/>
      <c r="C916" s="35"/>
      <c r="D916" s="191" t="s">
        <v>135</v>
      </c>
      <c r="E916" s="35"/>
      <c r="F916" s="192" t="s">
        <v>1236</v>
      </c>
      <c r="G916" s="35"/>
      <c r="H916" s="35"/>
      <c r="I916" s="193"/>
      <c r="J916" s="35"/>
      <c r="K916" s="35"/>
      <c r="L916" s="38"/>
      <c r="M916" s="194"/>
      <c r="N916" s="195"/>
      <c r="O916" s="70"/>
      <c r="P916" s="70"/>
      <c r="Q916" s="70"/>
      <c r="R916" s="70"/>
      <c r="S916" s="70"/>
      <c r="T916" s="71"/>
      <c r="U916" s="33"/>
      <c r="V916" s="33"/>
      <c r="W916" s="33"/>
      <c r="X916" s="33"/>
      <c r="Y916" s="33"/>
      <c r="Z916" s="33"/>
      <c r="AA916" s="33"/>
      <c r="AB916" s="33"/>
      <c r="AC916" s="33"/>
      <c r="AD916" s="33"/>
      <c r="AE916" s="33"/>
      <c r="AT916" s="16" t="s">
        <v>135</v>
      </c>
      <c r="AU916" s="16" t="s">
        <v>83</v>
      </c>
    </row>
    <row r="917" spans="1:65" s="14" customFormat="1" ht="11.25">
      <c r="B917" s="218"/>
      <c r="C917" s="219"/>
      <c r="D917" s="191" t="s">
        <v>136</v>
      </c>
      <c r="E917" s="220" t="s">
        <v>1</v>
      </c>
      <c r="F917" s="221" t="s">
        <v>1114</v>
      </c>
      <c r="G917" s="219"/>
      <c r="H917" s="220" t="s">
        <v>1</v>
      </c>
      <c r="I917" s="222"/>
      <c r="J917" s="219"/>
      <c r="K917" s="219"/>
      <c r="L917" s="223"/>
      <c r="M917" s="224"/>
      <c r="N917" s="225"/>
      <c r="O917" s="225"/>
      <c r="P917" s="225"/>
      <c r="Q917" s="225"/>
      <c r="R917" s="225"/>
      <c r="S917" s="225"/>
      <c r="T917" s="226"/>
      <c r="AT917" s="227" t="s">
        <v>136</v>
      </c>
      <c r="AU917" s="227" t="s">
        <v>83</v>
      </c>
      <c r="AV917" s="14" t="s">
        <v>83</v>
      </c>
      <c r="AW917" s="14" t="s">
        <v>31</v>
      </c>
      <c r="AX917" s="14" t="s">
        <v>75</v>
      </c>
      <c r="AY917" s="227" t="s">
        <v>126</v>
      </c>
    </row>
    <row r="918" spans="1:65" s="12" customFormat="1" ht="11.25">
      <c r="B918" s="196"/>
      <c r="C918" s="197"/>
      <c r="D918" s="191" t="s">
        <v>136</v>
      </c>
      <c r="E918" s="198" t="s">
        <v>1</v>
      </c>
      <c r="F918" s="199" t="s">
        <v>1197</v>
      </c>
      <c r="G918" s="197"/>
      <c r="H918" s="200">
        <v>48.2</v>
      </c>
      <c r="I918" s="201"/>
      <c r="J918" s="197"/>
      <c r="K918" s="197"/>
      <c r="L918" s="202"/>
      <c r="M918" s="203"/>
      <c r="N918" s="204"/>
      <c r="O918" s="204"/>
      <c r="P918" s="204"/>
      <c r="Q918" s="204"/>
      <c r="R918" s="204"/>
      <c r="S918" s="204"/>
      <c r="T918" s="205"/>
      <c r="AT918" s="206" t="s">
        <v>136</v>
      </c>
      <c r="AU918" s="206" t="s">
        <v>83</v>
      </c>
      <c r="AV918" s="12" t="s">
        <v>85</v>
      </c>
      <c r="AW918" s="12" t="s">
        <v>31</v>
      </c>
      <c r="AX918" s="12" t="s">
        <v>75</v>
      </c>
      <c r="AY918" s="206" t="s">
        <v>126</v>
      </c>
    </row>
    <row r="919" spans="1:65" s="14" customFormat="1" ht="11.25">
      <c r="B919" s="218"/>
      <c r="C919" s="219"/>
      <c r="D919" s="191" t="s">
        <v>136</v>
      </c>
      <c r="E919" s="220" t="s">
        <v>1</v>
      </c>
      <c r="F919" s="221" t="s">
        <v>830</v>
      </c>
      <c r="G919" s="219"/>
      <c r="H919" s="220" t="s">
        <v>1</v>
      </c>
      <c r="I919" s="222"/>
      <c r="J919" s="219"/>
      <c r="K919" s="219"/>
      <c r="L919" s="223"/>
      <c r="M919" s="224"/>
      <c r="N919" s="225"/>
      <c r="O919" s="225"/>
      <c r="P919" s="225"/>
      <c r="Q919" s="225"/>
      <c r="R919" s="225"/>
      <c r="S919" s="225"/>
      <c r="T919" s="226"/>
      <c r="AT919" s="227" t="s">
        <v>136</v>
      </c>
      <c r="AU919" s="227" t="s">
        <v>83</v>
      </c>
      <c r="AV919" s="14" t="s">
        <v>83</v>
      </c>
      <c r="AW919" s="14" t="s">
        <v>31</v>
      </c>
      <c r="AX919" s="14" t="s">
        <v>75</v>
      </c>
      <c r="AY919" s="227" t="s">
        <v>126</v>
      </c>
    </row>
    <row r="920" spans="1:65" s="12" customFormat="1" ht="11.25">
      <c r="B920" s="196"/>
      <c r="C920" s="197"/>
      <c r="D920" s="191" t="s">
        <v>136</v>
      </c>
      <c r="E920" s="198" t="s">
        <v>1</v>
      </c>
      <c r="F920" s="199" t="s">
        <v>1197</v>
      </c>
      <c r="G920" s="197"/>
      <c r="H920" s="200">
        <v>48.2</v>
      </c>
      <c r="I920" s="201"/>
      <c r="J920" s="197"/>
      <c r="K920" s="197"/>
      <c r="L920" s="202"/>
      <c r="M920" s="203"/>
      <c r="N920" s="204"/>
      <c r="O920" s="204"/>
      <c r="P920" s="204"/>
      <c r="Q920" s="204"/>
      <c r="R920" s="204"/>
      <c r="S920" s="204"/>
      <c r="T920" s="205"/>
      <c r="AT920" s="206" t="s">
        <v>136</v>
      </c>
      <c r="AU920" s="206" t="s">
        <v>83</v>
      </c>
      <c r="AV920" s="12" t="s">
        <v>85</v>
      </c>
      <c r="AW920" s="12" t="s">
        <v>31</v>
      </c>
      <c r="AX920" s="12" t="s">
        <v>75</v>
      </c>
      <c r="AY920" s="206" t="s">
        <v>126</v>
      </c>
    </row>
    <row r="921" spans="1:65" s="14" customFormat="1" ht="11.25">
      <c r="B921" s="218"/>
      <c r="C921" s="219"/>
      <c r="D921" s="191" t="s">
        <v>136</v>
      </c>
      <c r="E921" s="220" t="s">
        <v>1</v>
      </c>
      <c r="F921" s="221" t="s">
        <v>1223</v>
      </c>
      <c r="G921" s="219"/>
      <c r="H921" s="220" t="s">
        <v>1</v>
      </c>
      <c r="I921" s="222"/>
      <c r="J921" s="219"/>
      <c r="K921" s="219"/>
      <c r="L921" s="223"/>
      <c r="M921" s="224"/>
      <c r="N921" s="225"/>
      <c r="O921" s="225"/>
      <c r="P921" s="225"/>
      <c r="Q921" s="225"/>
      <c r="R921" s="225"/>
      <c r="S921" s="225"/>
      <c r="T921" s="226"/>
      <c r="AT921" s="227" t="s">
        <v>136</v>
      </c>
      <c r="AU921" s="227" t="s">
        <v>83</v>
      </c>
      <c r="AV921" s="14" t="s">
        <v>83</v>
      </c>
      <c r="AW921" s="14" t="s">
        <v>31</v>
      </c>
      <c r="AX921" s="14" t="s">
        <v>75</v>
      </c>
      <c r="AY921" s="227" t="s">
        <v>126</v>
      </c>
    </row>
    <row r="922" spans="1:65" s="12" customFormat="1" ht="11.25">
      <c r="B922" s="196"/>
      <c r="C922" s="197"/>
      <c r="D922" s="191" t="s">
        <v>136</v>
      </c>
      <c r="E922" s="198" t="s">
        <v>1</v>
      </c>
      <c r="F922" s="199" t="s">
        <v>1224</v>
      </c>
      <c r="G922" s="197"/>
      <c r="H922" s="200">
        <v>49.845999999999997</v>
      </c>
      <c r="I922" s="201"/>
      <c r="J922" s="197"/>
      <c r="K922" s="197"/>
      <c r="L922" s="202"/>
      <c r="M922" s="203"/>
      <c r="N922" s="204"/>
      <c r="O922" s="204"/>
      <c r="P922" s="204"/>
      <c r="Q922" s="204"/>
      <c r="R922" s="204"/>
      <c r="S922" s="204"/>
      <c r="T922" s="205"/>
      <c r="AT922" s="206" t="s">
        <v>136</v>
      </c>
      <c r="AU922" s="206" t="s">
        <v>83</v>
      </c>
      <c r="AV922" s="12" t="s">
        <v>85</v>
      </c>
      <c r="AW922" s="12" t="s">
        <v>31</v>
      </c>
      <c r="AX922" s="12" t="s">
        <v>75</v>
      </c>
      <c r="AY922" s="206" t="s">
        <v>126</v>
      </c>
    </row>
    <row r="923" spans="1:65" s="14" customFormat="1" ht="11.25">
      <c r="B923" s="218"/>
      <c r="C923" s="219"/>
      <c r="D923" s="191" t="s">
        <v>136</v>
      </c>
      <c r="E923" s="220" t="s">
        <v>1</v>
      </c>
      <c r="F923" s="221" t="s">
        <v>1225</v>
      </c>
      <c r="G923" s="219"/>
      <c r="H923" s="220" t="s">
        <v>1</v>
      </c>
      <c r="I923" s="222"/>
      <c r="J923" s="219"/>
      <c r="K923" s="219"/>
      <c r="L923" s="223"/>
      <c r="M923" s="224"/>
      <c r="N923" s="225"/>
      <c r="O923" s="225"/>
      <c r="P923" s="225"/>
      <c r="Q923" s="225"/>
      <c r="R923" s="225"/>
      <c r="S923" s="225"/>
      <c r="T923" s="226"/>
      <c r="AT923" s="227" t="s">
        <v>136</v>
      </c>
      <c r="AU923" s="227" t="s">
        <v>83</v>
      </c>
      <c r="AV923" s="14" t="s">
        <v>83</v>
      </c>
      <c r="AW923" s="14" t="s">
        <v>31</v>
      </c>
      <c r="AX923" s="14" t="s">
        <v>75</v>
      </c>
      <c r="AY923" s="227" t="s">
        <v>126</v>
      </c>
    </row>
    <row r="924" spans="1:65" s="12" customFormat="1" ht="11.25">
      <c r="B924" s="196"/>
      <c r="C924" s="197"/>
      <c r="D924" s="191" t="s">
        <v>136</v>
      </c>
      <c r="E924" s="198" t="s">
        <v>1</v>
      </c>
      <c r="F924" s="199" t="s">
        <v>1224</v>
      </c>
      <c r="G924" s="197"/>
      <c r="H924" s="200">
        <v>49.845999999999997</v>
      </c>
      <c r="I924" s="201"/>
      <c r="J924" s="197"/>
      <c r="K924" s="197"/>
      <c r="L924" s="202"/>
      <c r="M924" s="203"/>
      <c r="N924" s="204"/>
      <c r="O924" s="204"/>
      <c r="P924" s="204"/>
      <c r="Q924" s="204"/>
      <c r="R924" s="204"/>
      <c r="S924" s="204"/>
      <c r="T924" s="205"/>
      <c r="AT924" s="206" t="s">
        <v>136</v>
      </c>
      <c r="AU924" s="206" t="s">
        <v>83</v>
      </c>
      <c r="AV924" s="12" t="s">
        <v>85</v>
      </c>
      <c r="AW924" s="12" t="s">
        <v>31</v>
      </c>
      <c r="AX924" s="12" t="s">
        <v>75</v>
      </c>
      <c r="AY924" s="206" t="s">
        <v>126</v>
      </c>
    </row>
    <row r="925" spans="1:65" s="14" customFormat="1" ht="11.25">
      <c r="B925" s="218"/>
      <c r="C925" s="219"/>
      <c r="D925" s="191" t="s">
        <v>136</v>
      </c>
      <c r="E925" s="220" t="s">
        <v>1</v>
      </c>
      <c r="F925" s="221" t="s">
        <v>1226</v>
      </c>
      <c r="G925" s="219"/>
      <c r="H925" s="220" t="s">
        <v>1</v>
      </c>
      <c r="I925" s="222"/>
      <c r="J925" s="219"/>
      <c r="K925" s="219"/>
      <c r="L925" s="223"/>
      <c r="M925" s="224"/>
      <c r="N925" s="225"/>
      <c r="O925" s="225"/>
      <c r="P925" s="225"/>
      <c r="Q925" s="225"/>
      <c r="R925" s="225"/>
      <c r="S925" s="225"/>
      <c r="T925" s="226"/>
      <c r="AT925" s="227" t="s">
        <v>136</v>
      </c>
      <c r="AU925" s="227" t="s">
        <v>83</v>
      </c>
      <c r="AV925" s="14" t="s">
        <v>83</v>
      </c>
      <c r="AW925" s="14" t="s">
        <v>31</v>
      </c>
      <c r="AX925" s="14" t="s">
        <v>75</v>
      </c>
      <c r="AY925" s="227" t="s">
        <v>126</v>
      </c>
    </row>
    <row r="926" spans="1:65" s="12" customFormat="1" ht="11.25">
      <c r="B926" s="196"/>
      <c r="C926" s="197"/>
      <c r="D926" s="191" t="s">
        <v>136</v>
      </c>
      <c r="E926" s="198" t="s">
        <v>1</v>
      </c>
      <c r="F926" s="199" t="s">
        <v>237</v>
      </c>
      <c r="G926" s="197"/>
      <c r="H926" s="200">
        <v>20</v>
      </c>
      <c r="I926" s="201"/>
      <c r="J926" s="197"/>
      <c r="K926" s="197"/>
      <c r="L926" s="202"/>
      <c r="M926" s="203"/>
      <c r="N926" s="204"/>
      <c r="O926" s="204"/>
      <c r="P926" s="204"/>
      <c r="Q926" s="204"/>
      <c r="R926" s="204"/>
      <c r="S926" s="204"/>
      <c r="T926" s="205"/>
      <c r="AT926" s="206" t="s">
        <v>136</v>
      </c>
      <c r="AU926" s="206" t="s">
        <v>83</v>
      </c>
      <c r="AV926" s="12" t="s">
        <v>85</v>
      </c>
      <c r="AW926" s="12" t="s">
        <v>31</v>
      </c>
      <c r="AX926" s="12" t="s">
        <v>75</v>
      </c>
      <c r="AY926" s="206" t="s">
        <v>126</v>
      </c>
    </row>
    <row r="927" spans="1:65" s="13" customFormat="1" ht="11.25">
      <c r="B927" s="207"/>
      <c r="C927" s="208"/>
      <c r="D927" s="191" t="s">
        <v>136</v>
      </c>
      <c r="E927" s="209" t="s">
        <v>1</v>
      </c>
      <c r="F927" s="210" t="s">
        <v>138</v>
      </c>
      <c r="G927" s="208"/>
      <c r="H927" s="211">
        <v>216.09200000000001</v>
      </c>
      <c r="I927" s="212"/>
      <c r="J927" s="208"/>
      <c r="K927" s="208"/>
      <c r="L927" s="213"/>
      <c r="M927" s="214"/>
      <c r="N927" s="215"/>
      <c r="O927" s="215"/>
      <c r="P927" s="215"/>
      <c r="Q927" s="215"/>
      <c r="R927" s="215"/>
      <c r="S927" s="215"/>
      <c r="T927" s="216"/>
      <c r="AT927" s="217" t="s">
        <v>136</v>
      </c>
      <c r="AU927" s="217" t="s">
        <v>83</v>
      </c>
      <c r="AV927" s="13" t="s">
        <v>133</v>
      </c>
      <c r="AW927" s="13" t="s">
        <v>31</v>
      </c>
      <c r="AX927" s="13" t="s">
        <v>83</v>
      </c>
      <c r="AY927" s="217" t="s">
        <v>126</v>
      </c>
    </row>
    <row r="928" spans="1:65" s="2" customFormat="1" ht="37.9" customHeight="1">
      <c r="A928" s="33"/>
      <c r="B928" s="34"/>
      <c r="C928" s="228" t="s">
        <v>694</v>
      </c>
      <c r="D928" s="228" t="s">
        <v>433</v>
      </c>
      <c r="E928" s="229" t="s">
        <v>1237</v>
      </c>
      <c r="F928" s="230" t="s">
        <v>1238</v>
      </c>
      <c r="G928" s="231" t="s">
        <v>142</v>
      </c>
      <c r="H928" s="232">
        <v>38</v>
      </c>
      <c r="I928" s="233"/>
      <c r="J928" s="234">
        <f>ROUND(I928*H928,2)</f>
        <v>0</v>
      </c>
      <c r="K928" s="230" t="s">
        <v>131</v>
      </c>
      <c r="L928" s="38"/>
      <c r="M928" s="235" t="s">
        <v>1</v>
      </c>
      <c r="N928" s="236" t="s">
        <v>40</v>
      </c>
      <c r="O928" s="70"/>
      <c r="P928" s="187">
        <f>O928*H928</f>
        <v>0</v>
      </c>
      <c r="Q928" s="187">
        <v>0</v>
      </c>
      <c r="R928" s="187">
        <f>Q928*H928</f>
        <v>0</v>
      </c>
      <c r="S928" s="187">
        <v>0</v>
      </c>
      <c r="T928" s="188">
        <f>S928*H928</f>
        <v>0</v>
      </c>
      <c r="U928" s="33"/>
      <c r="V928" s="33"/>
      <c r="W928" s="33"/>
      <c r="X928" s="33"/>
      <c r="Y928" s="33"/>
      <c r="Z928" s="33"/>
      <c r="AA928" s="33"/>
      <c r="AB928" s="33"/>
      <c r="AC928" s="33"/>
      <c r="AD928" s="33"/>
      <c r="AE928" s="33"/>
      <c r="AR928" s="189" t="s">
        <v>133</v>
      </c>
      <c r="AT928" s="189" t="s">
        <v>433</v>
      </c>
      <c r="AU928" s="189" t="s">
        <v>83</v>
      </c>
      <c r="AY928" s="16" t="s">
        <v>126</v>
      </c>
      <c r="BE928" s="190">
        <f>IF(N928="základní",J928,0)</f>
        <v>0</v>
      </c>
      <c r="BF928" s="190">
        <f>IF(N928="snížená",J928,0)</f>
        <v>0</v>
      </c>
      <c r="BG928" s="190">
        <f>IF(N928="zákl. přenesená",J928,0)</f>
        <v>0</v>
      </c>
      <c r="BH928" s="190">
        <f>IF(N928="sníž. přenesená",J928,0)</f>
        <v>0</v>
      </c>
      <c r="BI928" s="190">
        <f>IF(N928="nulová",J928,0)</f>
        <v>0</v>
      </c>
      <c r="BJ928" s="16" t="s">
        <v>83</v>
      </c>
      <c r="BK928" s="190">
        <f>ROUND(I928*H928,2)</f>
        <v>0</v>
      </c>
      <c r="BL928" s="16" t="s">
        <v>133</v>
      </c>
      <c r="BM928" s="189" t="s">
        <v>1239</v>
      </c>
    </row>
    <row r="929" spans="1:65" s="2" customFormat="1" ht="107.25">
      <c r="A929" s="33"/>
      <c r="B929" s="34"/>
      <c r="C929" s="35"/>
      <c r="D929" s="191" t="s">
        <v>135</v>
      </c>
      <c r="E929" s="35"/>
      <c r="F929" s="192" t="s">
        <v>1240</v>
      </c>
      <c r="G929" s="35"/>
      <c r="H929" s="35"/>
      <c r="I929" s="193"/>
      <c r="J929" s="35"/>
      <c r="K929" s="35"/>
      <c r="L929" s="38"/>
      <c r="M929" s="194"/>
      <c r="N929" s="195"/>
      <c r="O929" s="70"/>
      <c r="P929" s="70"/>
      <c r="Q929" s="70"/>
      <c r="R929" s="70"/>
      <c r="S929" s="70"/>
      <c r="T929" s="71"/>
      <c r="U929" s="33"/>
      <c r="V929" s="33"/>
      <c r="W929" s="33"/>
      <c r="X929" s="33"/>
      <c r="Y929" s="33"/>
      <c r="Z929" s="33"/>
      <c r="AA929" s="33"/>
      <c r="AB929" s="33"/>
      <c r="AC929" s="33"/>
      <c r="AD929" s="33"/>
      <c r="AE929" s="33"/>
      <c r="AT929" s="16" t="s">
        <v>135</v>
      </c>
      <c r="AU929" s="16" t="s">
        <v>83</v>
      </c>
    </row>
    <row r="930" spans="1:65" s="12" customFormat="1" ht="11.25">
      <c r="B930" s="196"/>
      <c r="C930" s="197"/>
      <c r="D930" s="191" t="s">
        <v>136</v>
      </c>
      <c r="E930" s="198" t="s">
        <v>1</v>
      </c>
      <c r="F930" s="199" t="s">
        <v>350</v>
      </c>
      <c r="G930" s="197"/>
      <c r="H930" s="200">
        <v>38</v>
      </c>
      <c r="I930" s="201"/>
      <c r="J930" s="197"/>
      <c r="K930" s="197"/>
      <c r="L930" s="202"/>
      <c r="M930" s="203"/>
      <c r="N930" s="204"/>
      <c r="O930" s="204"/>
      <c r="P930" s="204"/>
      <c r="Q930" s="204"/>
      <c r="R930" s="204"/>
      <c r="S930" s="204"/>
      <c r="T930" s="205"/>
      <c r="AT930" s="206" t="s">
        <v>136</v>
      </c>
      <c r="AU930" s="206" t="s">
        <v>83</v>
      </c>
      <c r="AV930" s="12" t="s">
        <v>85</v>
      </c>
      <c r="AW930" s="12" t="s">
        <v>31</v>
      </c>
      <c r="AX930" s="12" t="s">
        <v>75</v>
      </c>
      <c r="AY930" s="206" t="s">
        <v>126</v>
      </c>
    </row>
    <row r="931" spans="1:65" s="13" customFormat="1" ht="11.25">
      <c r="B931" s="207"/>
      <c r="C931" s="208"/>
      <c r="D931" s="191" t="s">
        <v>136</v>
      </c>
      <c r="E931" s="209" t="s">
        <v>1</v>
      </c>
      <c r="F931" s="210" t="s">
        <v>138</v>
      </c>
      <c r="G931" s="208"/>
      <c r="H931" s="211">
        <v>38</v>
      </c>
      <c r="I931" s="212"/>
      <c r="J931" s="208"/>
      <c r="K931" s="208"/>
      <c r="L931" s="213"/>
      <c r="M931" s="214"/>
      <c r="N931" s="215"/>
      <c r="O931" s="215"/>
      <c r="P931" s="215"/>
      <c r="Q931" s="215"/>
      <c r="R931" s="215"/>
      <c r="S931" s="215"/>
      <c r="T931" s="216"/>
      <c r="AT931" s="217" t="s">
        <v>136</v>
      </c>
      <c r="AU931" s="217" t="s">
        <v>83</v>
      </c>
      <c r="AV931" s="13" t="s">
        <v>133</v>
      </c>
      <c r="AW931" s="13" t="s">
        <v>31</v>
      </c>
      <c r="AX931" s="13" t="s">
        <v>83</v>
      </c>
      <c r="AY931" s="217" t="s">
        <v>126</v>
      </c>
    </row>
    <row r="932" spans="1:65" s="2" customFormat="1" ht="33" customHeight="1">
      <c r="A932" s="33"/>
      <c r="B932" s="34"/>
      <c r="C932" s="228" t="s">
        <v>701</v>
      </c>
      <c r="D932" s="228" t="s">
        <v>433</v>
      </c>
      <c r="E932" s="229" t="s">
        <v>1241</v>
      </c>
      <c r="F932" s="230" t="s">
        <v>1242</v>
      </c>
      <c r="G932" s="231" t="s">
        <v>142</v>
      </c>
      <c r="H932" s="232">
        <v>2</v>
      </c>
      <c r="I932" s="233"/>
      <c r="J932" s="234">
        <f>ROUND(I932*H932,2)</f>
        <v>0</v>
      </c>
      <c r="K932" s="230" t="s">
        <v>131</v>
      </c>
      <c r="L932" s="38"/>
      <c r="M932" s="235" t="s">
        <v>1</v>
      </c>
      <c r="N932" s="236" t="s">
        <v>40</v>
      </c>
      <c r="O932" s="70"/>
      <c r="P932" s="187">
        <f>O932*H932</f>
        <v>0</v>
      </c>
      <c r="Q932" s="187">
        <v>0</v>
      </c>
      <c r="R932" s="187">
        <f>Q932*H932</f>
        <v>0</v>
      </c>
      <c r="S932" s="187">
        <v>0</v>
      </c>
      <c r="T932" s="188">
        <f>S932*H932</f>
        <v>0</v>
      </c>
      <c r="U932" s="33"/>
      <c r="V932" s="33"/>
      <c r="W932" s="33"/>
      <c r="X932" s="33"/>
      <c r="Y932" s="33"/>
      <c r="Z932" s="33"/>
      <c r="AA932" s="33"/>
      <c r="AB932" s="33"/>
      <c r="AC932" s="33"/>
      <c r="AD932" s="33"/>
      <c r="AE932" s="33"/>
      <c r="AR932" s="189" t="s">
        <v>133</v>
      </c>
      <c r="AT932" s="189" t="s">
        <v>433</v>
      </c>
      <c r="AU932" s="189" t="s">
        <v>83</v>
      </c>
      <c r="AY932" s="16" t="s">
        <v>126</v>
      </c>
      <c r="BE932" s="190">
        <f>IF(N932="základní",J932,0)</f>
        <v>0</v>
      </c>
      <c r="BF932" s="190">
        <f>IF(N932="snížená",J932,0)</f>
        <v>0</v>
      </c>
      <c r="BG932" s="190">
        <f>IF(N932="zákl. přenesená",J932,0)</f>
        <v>0</v>
      </c>
      <c r="BH932" s="190">
        <f>IF(N932="sníž. přenesená",J932,0)</f>
        <v>0</v>
      </c>
      <c r="BI932" s="190">
        <f>IF(N932="nulová",J932,0)</f>
        <v>0</v>
      </c>
      <c r="BJ932" s="16" t="s">
        <v>83</v>
      </c>
      <c r="BK932" s="190">
        <f>ROUND(I932*H932,2)</f>
        <v>0</v>
      </c>
      <c r="BL932" s="16" t="s">
        <v>133</v>
      </c>
      <c r="BM932" s="189" t="s">
        <v>1243</v>
      </c>
    </row>
    <row r="933" spans="1:65" s="2" customFormat="1" ht="87.75">
      <c r="A933" s="33"/>
      <c r="B933" s="34"/>
      <c r="C933" s="35"/>
      <c r="D933" s="191" t="s">
        <v>135</v>
      </c>
      <c r="E933" s="35"/>
      <c r="F933" s="192" t="s">
        <v>1244</v>
      </c>
      <c r="G933" s="35"/>
      <c r="H933" s="35"/>
      <c r="I933" s="193"/>
      <c r="J933" s="35"/>
      <c r="K933" s="35"/>
      <c r="L933" s="38"/>
      <c r="M933" s="194"/>
      <c r="N933" s="195"/>
      <c r="O933" s="70"/>
      <c r="P933" s="70"/>
      <c r="Q933" s="70"/>
      <c r="R933" s="70"/>
      <c r="S933" s="70"/>
      <c r="T933" s="71"/>
      <c r="U933" s="33"/>
      <c r="V933" s="33"/>
      <c r="W933" s="33"/>
      <c r="X933" s="33"/>
      <c r="Y933" s="33"/>
      <c r="Z933" s="33"/>
      <c r="AA933" s="33"/>
      <c r="AB933" s="33"/>
      <c r="AC933" s="33"/>
      <c r="AD933" s="33"/>
      <c r="AE933" s="33"/>
      <c r="AT933" s="16" t="s">
        <v>135</v>
      </c>
      <c r="AU933" s="16" t="s">
        <v>83</v>
      </c>
    </row>
    <row r="934" spans="1:65" s="12" customFormat="1" ht="11.25">
      <c r="B934" s="196"/>
      <c r="C934" s="197"/>
      <c r="D934" s="191" t="s">
        <v>136</v>
      </c>
      <c r="E934" s="198" t="s">
        <v>1</v>
      </c>
      <c r="F934" s="199" t="s">
        <v>85</v>
      </c>
      <c r="G934" s="197"/>
      <c r="H934" s="200">
        <v>2</v>
      </c>
      <c r="I934" s="201"/>
      <c r="J934" s="197"/>
      <c r="K934" s="197"/>
      <c r="L934" s="202"/>
      <c r="M934" s="203"/>
      <c r="N934" s="204"/>
      <c r="O934" s="204"/>
      <c r="P934" s="204"/>
      <c r="Q934" s="204"/>
      <c r="R934" s="204"/>
      <c r="S934" s="204"/>
      <c r="T934" s="205"/>
      <c r="AT934" s="206" t="s">
        <v>136</v>
      </c>
      <c r="AU934" s="206" t="s">
        <v>83</v>
      </c>
      <c r="AV934" s="12" t="s">
        <v>85</v>
      </c>
      <c r="AW934" s="12" t="s">
        <v>31</v>
      </c>
      <c r="AX934" s="12" t="s">
        <v>75</v>
      </c>
      <c r="AY934" s="206" t="s">
        <v>126</v>
      </c>
    </row>
    <row r="935" spans="1:65" s="13" customFormat="1" ht="11.25">
      <c r="B935" s="207"/>
      <c r="C935" s="208"/>
      <c r="D935" s="191" t="s">
        <v>136</v>
      </c>
      <c r="E935" s="209" t="s">
        <v>1</v>
      </c>
      <c r="F935" s="210" t="s">
        <v>138</v>
      </c>
      <c r="G935" s="208"/>
      <c r="H935" s="211">
        <v>2</v>
      </c>
      <c r="I935" s="212"/>
      <c r="J935" s="208"/>
      <c r="K935" s="208"/>
      <c r="L935" s="213"/>
      <c r="M935" s="214"/>
      <c r="N935" s="215"/>
      <c r="O935" s="215"/>
      <c r="P935" s="215"/>
      <c r="Q935" s="215"/>
      <c r="R935" s="215"/>
      <c r="S935" s="215"/>
      <c r="T935" s="216"/>
      <c r="AT935" s="217" t="s">
        <v>136</v>
      </c>
      <c r="AU935" s="217" t="s">
        <v>83</v>
      </c>
      <c r="AV935" s="13" t="s">
        <v>133</v>
      </c>
      <c r="AW935" s="13" t="s">
        <v>31</v>
      </c>
      <c r="AX935" s="13" t="s">
        <v>83</v>
      </c>
      <c r="AY935" s="217" t="s">
        <v>126</v>
      </c>
    </row>
    <row r="936" spans="1:65" s="2" customFormat="1" ht="33" customHeight="1">
      <c r="A936" s="33"/>
      <c r="B936" s="34"/>
      <c r="C936" s="228" t="s">
        <v>709</v>
      </c>
      <c r="D936" s="228" t="s">
        <v>433</v>
      </c>
      <c r="E936" s="229" t="s">
        <v>1245</v>
      </c>
      <c r="F936" s="230" t="s">
        <v>1246</v>
      </c>
      <c r="G936" s="231" t="s">
        <v>142</v>
      </c>
      <c r="H936" s="232">
        <v>10</v>
      </c>
      <c r="I936" s="233"/>
      <c r="J936" s="234">
        <f>ROUND(I936*H936,2)</f>
        <v>0</v>
      </c>
      <c r="K936" s="230" t="s">
        <v>131</v>
      </c>
      <c r="L936" s="38"/>
      <c r="M936" s="235" t="s">
        <v>1</v>
      </c>
      <c r="N936" s="236" t="s">
        <v>40</v>
      </c>
      <c r="O936" s="70"/>
      <c r="P936" s="187">
        <f>O936*H936</f>
        <v>0</v>
      </c>
      <c r="Q936" s="187">
        <v>0</v>
      </c>
      <c r="R936" s="187">
        <f>Q936*H936</f>
        <v>0</v>
      </c>
      <c r="S936" s="187">
        <v>0</v>
      </c>
      <c r="T936" s="188">
        <f>S936*H936</f>
        <v>0</v>
      </c>
      <c r="U936" s="33"/>
      <c r="V936" s="33"/>
      <c r="W936" s="33"/>
      <c r="X936" s="33"/>
      <c r="Y936" s="33"/>
      <c r="Z936" s="33"/>
      <c r="AA936" s="33"/>
      <c r="AB936" s="33"/>
      <c r="AC936" s="33"/>
      <c r="AD936" s="33"/>
      <c r="AE936" s="33"/>
      <c r="AR936" s="189" t="s">
        <v>133</v>
      </c>
      <c r="AT936" s="189" t="s">
        <v>433</v>
      </c>
      <c r="AU936" s="189" t="s">
        <v>83</v>
      </c>
      <c r="AY936" s="16" t="s">
        <v>126</v>
      </c>
      <c r="BE936" s="190">
        <f>IF(N936="základní",J936,0)</f>
        <v>0</v>
      </c>
      <c r="BF936" s="190">
        <f>IF(N936="snížená",J936,0)</f>
        <v>0</v>
      </c>
      <c r="BG936" s="190">
        <f>IF(N936="zákl. přenesená",J936,0)</f>
        <v>0</v>
      </c>
      <c r="BH936" s="190">
        <f>IF(N936="sníž. přenesená",J936,0)</f>
        <v>0</v>
      </c>
      <c r="BI936" s="190">
        <f>IF(N936="nulová",J936,0)</f>
        <v>0</v>
      </c>
      <c r="BJ936" s="16" t="s">
        <v>83</v>
      </c>
      <c r="BK936" s="190">
        <f>ROUND(I936*H936,2)</f>
        <v>0</v>
      </c>
      <c r="BL936" s="16" t="s">
        <v>133</v>
      </c>
      <c r="BM936" s="189" t="s">
        <v>1247</v>
      </c>
    </row>
    <row r="937" spans="1:65" s="2" customFormat="1" ht="87.75">
      <c r="A937" s="33"/>
      <c r="B937" s="34"/>
      <c r="C937" s="35"/>
      <c r="D937" s="191" t="s">
        <v>135</v>
      </c>
      <c r="E937" s="35"/>
      <c r="F937" s="192" t="s">
        <v>1248</v>
      </c>
      <c r="G937" s="35"/>
      <c r="H937" s="35"/>
      <c r="I937" s="193"/>
      <c r="J937" s="35"/>
      <c r="K937" s="35"/>
      <c r="L937" s="38"/>
      <c r="M937" s="194"/>
      <c r="N937" s="195"/>
      <c r="O937" s="70"/>
      <c r="P937" s="70"/>
      <c r="Q937" s="70"/>
      <c r="R937" s="70"/>
      <c r="S937" s="70"/>
      <c r="T937" s="71"/>
      <c r="U937" s="33"/>
      <c r="V937" s="33"/>
      <c r="W937" s="33"/>
      <c r="X937" s="33"/>
      <c r="Y937" s="33"/>
      <c r="Z937" s="33"/>
      <c r="AA937" s="33"/>
      <c r="AB937" s="33"/>
      <c r="AC937" s="33"/>
      <c r="AD937" s="33"/>
      <c r="AE937" s="33"/>
      <c r="AT937" s="16" t="s">
        <v>135</v>
      </c>
      <c r="AU937" s="16" t="s">
        <v>83</v>
      </c>
    </row>
    <row r="938" spans="1:65" s="14" customFormat="1" ht="11.25">
      <c r="B938" s="218"/>
      <c r="C938" s="219"/>
      <c r="D938" s="191" t="s">
        <v>136</v>
      </c>
      <c r="E938" s="220" t="s">
        <v>1</v>
      </c>
      <c r="F938" s="221" t="s">
        <v>821</v>
      </c>
      <c r="G938" s="219"/>
      <c r="H938" s="220" t="s">
        <v>1</v>
      </c>
      <c r="I938" s="222"/>
      <c r="J938" s="219"/>
      <c r="K938" s="219"/>
      <c r="L938" s="223"/>
      <c r="M938" s="224"/>
      <c r="N938" s="225"/>
      <c r="O938" s="225"/>
      <c r="P938" s="225"/>
      <c r="Q938" s="225"/>
      <c r="R938" s="225"/>
      <c r="S938" s="225"/>
      <c r="T938" s="226"/>
      <c r="AT938" s="227" t="s">
        <v>136</v>
      </c>
      <c r="AU938" s="227" t="s">
        <v>83</v>
      </c>
      <c r="AV938" s="14" t="s">
        <v>83</v>
      </c>
      <c r="AW938" s="14" t="s">
        <v>31</v>
      </c>
      <c r="AX938" s="14" t="s">
        <v>75</v>
      </c>
      <c r="AY938" s="227" t="s">
        <v>126</v>
      </c>
    </row>
    <row r="939" spans="1:65" s="12" customFormat="1" ht="11.25">
      <c r="B939" s="196"/>
      <c r="C939" s="197"/>
      <c r="D939" s="191" t="s">
        <v>136</v>
      </c>
      <c r="E939" s="198" t="s">
        <v>1</v>
      </c>
      <c r="F939" s="199" t="s">
        <v>181</v>
      </c>
      <c r="G939" s="197"/>
      <c r="H939" s="200">
        <v>10</v>
      </c>
      <c r="I939" s="201"/>
      <c r="J939" s="197"/>
      <c r="K939" s="197"/>
      <c r="L939" s="202"/>
      <c r="M939" s="203"/>
      <c r="N939" s="204"/>
      <c r="O939" s="204"/>
      <c r="P939" s="204"/>
      <c r="Q939" s="204"/>
      <c r="R939" s="204"/>
      <c r="S939" s="204"/>
      <c r="T939" s="205"/>
      <c r="AT939" s="206" t="s">
        <v>136</v>
      </c>
      <c r="AU939" s="206" t="s">
        <v>83</v>
      </c>
      <c r="AV939" s="12" t="s">
        <v>85</v>
      </c>
      <c r="AW939" s="12" t="s">
        <v>31</v>
      </c>
      <c r="AX939" s="12" t="s">
        <v>75</v>
      </c>
      <c r="AY939" s="206" t="s">
        <v>126</v>
      </c>
    </row>
    <row r="940" spans="1:65" s="13" customFormat="1" ht="11.25">
      <c r="B940" s="207"/>
      <c r="C940" s="208"/>
      <c r="D940" s="191" t="s">
        <v>136</v>
      </c>
      <c r="E940" s="209" t="s">
        <v>1</v>
      </c>
      <c r="F940" s="210" t="s">
        <v>138</v>
      </c>
      <c r="G940" s="208"/>
      <c r="H940" s="211">
        <v>10</v>
      </c>
      <c r="I940" s="212"/>
      <c r="J940" s="208"/>
      <c r="K940" s="208"/>
      <c r="L940" s="213"/>
      <c r="M940" s="214"/>
      <c r="N940" s="215"/>
      <c r="O940" s="215"/>
      <c r="P940" s="215"/>
      <c r="Q940" s="215"/>
      <c r="R940" s="215"/>
      <c r="S940" s="215"/>
      <c r="T940" s="216"/>
      <c r="AT940" s="217" t="s">
        <v>136</v>
      </c>
      <c r="AU940" s="217" t="s">
        <v>83</v>
      </c>
      <c r="AV940" s="13" t="s">
        <v>133</v>
      </c>
      <c r="AW940" s="13" t="s">
        <v>31</v>
      </c>
      <c r="AX940" s="13" t="s">
        <v>83</v>
      </c>
      <c r="AY940" s="217" t="s">
        <v>126</v>
      </c>
    </row>
    <row r="941" spans="1:65" s="2" customFormat="1" ht="24.2" customHeight="1">
      <c r="A941" s="33"/>
      <c r="B941" s="34"/>
      <c r="C941" s="228" t="s">
        <v>715</v>
      </c>
      <c r="D941" s="228" t="s">
        <v>433</v>
      </c>
      <c r="E941" s="229" t="s">
        <v>1249</v>
      </c>
      <c r="F941" s="230" t="s">
        <v>1250</v>
      </c>
      <c r="G941" s="231" t="s">
        <v>130</v>
      </c>
      <c r="H941" s="232">
        <v>20</v>
      </c>
      <c r="I941" s="233"/>
      <c r="J941" s="234">
        <f>ROUND(I941*H941,2)</f>
        <v>0</v>
      </c>
      <c r="K941" s="230" t="s">
        <v>131</v>
      </c>
      <c r="L941" s="38"/>
      <c r="M941" s="235" t="s">
        <v>1</v>
      </c>
      <c r="N941" s="236" t="s">
        <v>40</v>
      </c>
      <c r="O941" s="70"/>
      <c r="P941" s="187">
        <f>O941*H941</f>
        <v>0</v>
      </c>
      <c r="Q941" s="187">
        <v>0</v>
      </c>
      <c r="R941" s="187">
        <f>Q941*H941</f>
        <v>0</v>
      </c>
      <c r="S941" s="187">
        <v>0</v>
      </c>
      <c r="T941" s="188">
        <f>S941*H941</f>
        <v>0</v>
      </c>
      <c r="U941" s="33"/>
      <c r="V941" s="33"/>
      <c r="W941" s="33"/>
      <c r="X941" s="33"/>
      <c r="Y941" s="33"/>
      <c r="Z941" s="33"/>
      <c r="AA941" s="33"/>
      <c r="AB941" s="33"/>
      <c r="AC941" s="33"/>
      <c r="AD941" s="33"/>
      <c r="AE941" s="33"/>
      <c r="AR941" s="189" t="s">
        <v>133</v>
      </c>
      <c r="AT941" s="189" t="s">
        <v>433</v>
      </c>
      <c r="AU941" s="189" t="s">
        <v>83</v>
      </c>
      <c r="AY941" s="16" t="s">
        <v>126</v>
      </c>
      <c r="BE941" s="190">
        <f>IF(N941="základní",J941,0)</f>
        <v>0</v>
      </c>
      <c r="BF941" s="190">
        <f>IF(N941="snížená",J941,0)</f>
        <v>0</v>
      </c>
      <c r="BG941" s="190">
        <f>IF(N941="zákl. přenesená",J941,0)</f>
        <v>0</v>
      </c>
      <c r="BH941" s="190">
        <f>IF(N941="sníž. přenesená",J941,0)</f>
        <v>0</v>
      </c>
      <c r="BI941" s="190">
        <f>IF(N941="nulová",J941,0)</f>
        <v>0</v>
      </c>
      <c r="BJ941" s="16" t="s">
        <v>83</v>
      </c>
      <c r="BK941" s="190">
        <f>ROUND(I941*H941,2)</f>
        <v>0</v>
      </c>
      <c r="BL941" s="16" t="s">
        <v>133</v>
      </c>
      <c r="BM941" s="189" t="s">
        <v>1251</v>
      </c>
    </row>
    <row r="942" spans="1:65" s="2" customFormat="1" ht="68.25">
      <c r="A942" s="33"/>
      <c r="B942" s="34"/>
      <c r="C942" s="35"/>
      <c r="D942" s="191" t="s">
        <v>135</v>
      </c>
      <c r="E942" s="35"/>
      <c r="F942" s="192" t="s">
        <v>1252</v>
      </c>
      <c r="G942" s="35"/>
      <c r="H942" s="35"/>
      <c r="I942" s="193"/>
      <c r="J942" s="35"/>
      <c r="K942" s="35"/>
      <c r="L942" s="38"/>
      <c r="M942" s="194"/>
      <c r="N942" s="195"/>
      <c r="O942" s="70"/>
      <c r="P942" s="70"/>
      <c r="Q942" s="70"/>
      <c r="R942" s="70"/>
      <c r="S942" s="70"/>
      <c r="T942" s="71"/>
      <c r="U942" s="33"/>
      <c r="V942" s="33"/>
      <c r="W942" s="33"/>
      <c r="X942" s="33"/>
      <c r="Y942" s="33"/>
      <c r="Z942" s="33"/>
      <c r="AA942" s="33"/>
      <c r="AB942" s="33"/>
      <c r="AC942" s="33"/>
      <c r="AD942" s="33"/>
      <c r="AE942" s="33"/>
      <c r="AT942" s="16" t="s">
        <v>135</v>
      </c>
      <c r="AU942" s="16" t="s">
        <v>83</v>
      </c>
    </row>
    <row r="943" spans="1:65" s="14" customFormat="1" ht="11.25">
      <c r="B943" s="218"/>
      <c r="C943" s="219"/>
      <c r="D943" s="191" t="s">
        <v>136</v>
      </c>
      <c r="E943" s="220" t="s">
        <v>1</v>
      </c>
      <c r="F943" s="221" t="s">
        <v>821</v>
      </c>
      <c r="G943" s="219"/>
      <c r="H943" s="220" t="s">
        <v>1</v>
      </c>
      <c r="I943" s="222"/>
      <c r="J943" s="219"/>
      <c r="K943" s="219"/>
      <c r="L943" s="223"/>
      <c r="M943" s="224"/>
      <c r="N943" s="225"/>
      <c r="O943" s="225"/>
      <c r="P943" s="225"/>
      <c r="Q943" s="225"/>
      <c r="R943" s="225"/>
      <c r="S943" s="225"/>
      <c r="T943" s="226"/>
      <c r="AT943" s="227" t="s">
        <v>136</v>
      </c>
      <c r="AU943" s="227" t="s">
        <v>83</v>
      </c>
      <c r="AV943" s="14" t="s">
        <v>83</v>
      </c>
      <c r="AW943" s="14" t="s">
        <v>31</v>
      </c>
      <c r="AX943" s="14" t="s">
        <v>75</v>
      </c>
      <c r="AY943" s="227" t="s">
        <v>126</v>
      </c>
    </row>
    <row r="944" spans="1:65" s="12" customFormat="1" ht="11.25">
      <c r="B944" s="196"/>
      <c r="C944" s="197"/>
      <c r="D944" s="191" t="s">
        <v>136</v>
      </c>
      <c r="E944" s="198" t="s">
        <v>1</v>
      </c>
      <c r="F944" s="199" t="s">
        <v>998</v>
      </c>
      <c r="G944" s="197"/>
      <c r="H944" s="200">
        <v>20</v>
      </c>
      <c r="I944" s="201"/>
      <c r="J944" s="197"/>
      <c r="K944" s="197"/>
      <c r="L944" s="202"/>
      <c r="M944" s="203"/>
      <c r="N944" s="204"/>
      <c r="O944" s="204"/>
      <c r="P944" s="204"/>
      <c r="Q944" s="204"/>
      <c r="R944" s="204"/>
      <c r="S944" s="204"/>
      <c r="T944" s="205"/>
      <c r="AT944" s="206" t="s">
        <v>136</v>
      </c>
      <c r="AU944" s="206" t="s">
        <v>83</v>
      </c>
      <c r="AV944" s="12" t="s">
        <v>85</v>
      </c>
      <c r="AW944" s="12" t="s">
        <v>31</v>
      </c>
      <c r="AX944" s="12" t="s">
        <v>75</v>
      </c>
      <c r="AY944" s="206" t="s">
        <v>126</v>
      </c>
    </row>
    <row r="945" spans="1:65" s="13" customFormat="1" ht="11.25">
      <c r="B945" s="207"/>
      <c r="C945" s="208"/>
      <c r="D945" s="191" t="s">
        <v>136</v>
      </c>
      <c r="E945" s="209" t="s">
        <v>1</v>
      </c>
      <c r="F945" s="210" t="s">
        <v>138</v>
      </c>
      <c r="G945" s="208"/>
      <c r="H945" s="211">
        <v>20</v>
      </c>
      <c r="I945" s="212"/>
      <c r="J945" s="208"/>
      <c r="K945" s="208"/>
      <c r="L945" s="213"/>
      <c r="M945" s="214"/>
      <c r="N945" s="215"/>
      <c r="O945" s="215"/>
      <c r="P945" s="215"/>
      <c r="Q945" s="215"/>
      <c r="R945" s="215"/>
      <c r="S945" s="215"/>
      <c r="T945" s="216"/>
      <c r="AT945" s="217" t="s">
        <v>136</v>
      </c>
      <c r="AU945" s="217" t="s">
        <v>83</v>
      </c>
      <c r="AV945" s="13" t="s">
        <v>133</v>
      </c>
      <c r="AW945" s="13" t="s">
        <v>31</v>
      </c>
      <c r="AX945" s="13" t="s">
        <v>83</v>
      </c>
      <c r="AY945" s="217" t="s">
        <v>126</v>
      </c>
    </row>
    <row r="946" spans="1:65" s="2" customFormat="1" ht="24.2" customHeight="1">
      <c r="A946" s="33"/>
      <c r="B946" s="34"/>
      <c r="C946" s="228" t="s">
        <v>721</v>
      </c>
      <c r="D946" s="228" t="s">
        <v>433</v>
      </c>
      <c r="E946" s="229" t="s">
        <v>521</v>
      </c>
      <c r="F946" s="230" t="s">
        <v>522</v>
      </c>
      <c r="G946" s="231" t="s">
        <v>496</v>
      </c>
      <c r="H946" s="232">
        <v>0.52200000000000002</v>
      </c>
      <c r="I946" s="233"/>
      <c r="J946" s="234">
        <f>ROUND(I946*H946,2)</f>
        <v>0</v>
      </c>
      <c r="K946" s="230" t="s">
        <v>131</v>
      </c>
      <c r="L946" s="38"/>
      <c r="M946" s="235" t="s">
        <v>1</v>
      </c>
      <c r="N946" s="236" t="s">
        <v>40</v>
      </c>
      <c r="O946" s="70"/>
      <c r="P946" s="187">
        <f>O946*H946</f>
        <v>0</v>
      </c>
      <c r="Q946" s="187">
        <v>0</v>
      </c>
      <c r="R946" s="187">
        <f>Q946*H946</f>
        <v>0</v>
      </c>
      <c r="S946" s="187">
        <v>0</v>
      </c>
      <c r="T946" s="188">
        <f>S946*H946</f>
        <v>0</v>
      </c>
      <c r="U946" s="33"/>
      <c r="V946" s="33"/>
      <c r="W946" s="33"/>
      <c r="X946" s="33"/>
      <c r="Y946" s="33"/>
      <c r="Z946" s="33"/>
      <c r="AA946" s="33"/>
      <c r="AB946" s="33"/>
      <c r="AC946" s="33"/>
      <c r="AD946" s="33"/>
      <c r="AE946" s="33"/>
      <c r="AR946" s="189" t="s">
        <v>133</v>
      </c>
      <c r="AT946" s="189" t="s">
        <v>433</v>
      </c>
      <c r="AU946" s="189" t="s">
        <v>83</v>
      </c>
      <c r="AY946" s="16" t="s">
        <v>126</v>
      </c>
      <c r="BE946" s="190">
        <f>IF(N946="základní",J946,0)</f>
        <v>0</v>
      </c>
      <c r="BF946" s="190">
        <f>IF(N946="snížená",J946,0)</f>
        <v>0</v>
      </c>
      <c r="BG946" s="190">
        <f>IF(N946="zákl. přenesená",J946,0)</f>
        <v>0</v>
      </c>
      <c r="BH946" s="190">
        <f>IF(N946="sníž. přenesená",J946,0)</f>
        <v>0</v>
      </c>
      <c r="BI946" s="190">
        <f>IF(N946="nulová",J946,0)</f>
        <v>0</v>
      </c>
      <c r="BJ946" s="16" t="s">
        <v>83</v>
      </c>
      <c r="BK946" s="190">
        <f>ROUND(I946*H946,2)</f>
        <v>0</v>
      </c>
      <c r="BL946" s="16" t="s">
        <v>133</v>
      </c>
      <c r="BM946" s="189" t="s">
        <v>1253</v>
      </c>
    </row>
    <row r="947" spans="1:65" s="2" customFormat="1" ht="48.75">
      <c r="A947" s="33"/>
      <c r="B947" s="34"/>
      <c r="C947" s="35"/>
      <c r="D947" s="191" t="s">
        <v>135</v>
      </c>
      <c r="E947" s="35"/>
      <c r="F947" s="192" t="s">
        <v>524</v>
      </c>
      <c r="G947" s="35"/>
      <c r="H947" s="35"/>
      <c r="I947" s="193"/>
      <c r="J947" s="35"/>
      <c r="K947" s="35"/>
      <c r="L947" s="38"/>
      <c r="M947" s="194"/>
      <c r="N947" s="195"/>
      <c r="O947" s="70"/>
      <c r="P947" s="70"/>
      <c r="Q947" s="70"/>
      <c r="R947" s="70"/>
      <c r="S947" s="70"/>
      <c r="T947" s="71"/>
      <c r="U947" s="33"/>
      <c r="V947" s="33"/>
      <c r="W947" s="33"/>
      <c r="X947" s="33"/>
      <c r="Y947" s="33"/>
      <c r="Z947" s="33"/>
      <c r="AA947" s="33"/>
      <c r="AB947" s="33"/>
      <c r="AC947" s="33"/>
      <c r="AD947" s="33"/>
      <c r="AE947" s="33"/>
      <c r="AT947" s="16" t="s">
        <v>135</v>
      </c>
      <c r="AU947" s="16" t="s">
        <v>83</v>
      </c>
    </row>
    <row r="948" spans="1:65" s="14" customFormat="1" ht="11.25">
      <c r="B948" s="218"/>
      <c r="C948" s="219"/>
      <c r="D948" s="191" t="s">
        <v>136</v>
      </c>
      <c r="E948" s="220" t="s">
        <v>1</v>
      </c>
      <c r="F948" s="221" t="s">
        <v>1254</v>
      </c>
      <c r="G948" s="219"/>
      <c r="H948" s="220" t="s">
        <v>1</v>
      </c>
      <c r="I948" s="222"/>
      <c r="J948" s="219"/>
      <c r="K948" s="219"/>
      <c r="L948" s="223"/>
      <c r="M948" s="224"/>
      <c r="N948" s="225"/>
      <c r="O948" s="225"/>
      <c r="P948" s="225"/>
      <c r="Q948" s="225"/>
      <c r="R948" s="225"/>
      <c r="S948" s="225"/>
      <c r="T948" s="226"/>
      <c r="AT948" s="227" t="s">
        <v>136</v>
      </c>
      <c r="AU948" s="227" t="s">
        <v>83</v>
      </c>
      <c r="AV948" s="14" t="s">
        <v>83</v>
      </c>
      <c r="AW948" s="14" t="s">
        <v>31</v>
      </c>
      <c r="AX948" s="14" t="s">
        <v>75</v>
      </c>
      <c r="AY948" s="227" t="s">
        <v>126</v>
      </c>
    </row>
    <row r="949" spans="1:65" s="12" customFormat="1" ht="11.25">
      <c r="B949" s="196"/>
      <c r="C949" s="197"/>
      <c r="D949" s="191" t="s">
        <v>136</v>
      </c>
      <c r="E949" s="198" t="s">
        <v>1</v>
      </c>
      <c r="F949" s="199" t="s">
        <v>1217</v>
      </c>
      <c r="G949" s="197"/>
      <c r="H949" s="200">
        <v>0.154</v>
      </c>
      <c r="I949" s="201"/>
      <c r="J949" s="197"/>
      <c r="K949" s="197"/>
      <c r="L949" s="202"/>
      <c r="M949" s="203"/>
      <c r="N949" s="204"/>
      <c r="O949" s="204"/>
      <c r="P949" s="204"/>
      <c r="Q949" s="204"/>
      <c r="R949" s="204"/>
      <c r="S949" s="204"/>
      <c r="T949" s="205"/>
      <c r="AT949" s="206" t="s">
        <v>136</v>
      </c>
      <c r="AU949" s="206" t="s">
        <v>83</v>
      </c>
      <c r="AV949" s="12" t="s">
        <v>85</v>
      </c>
      <c r="AW949" s="12" t="s">
        <v>31</v>
      </c>
      <c r="AX949" s="12" t="s">
        <v>75</v>
      </c>
      <c r="AY949" s="206" t="s">
        <v>126</v>
      </c>
    </row>
    <row r="950" spans="1:65" s="14" customFormat="1" ht="11.25">
      <c r="B950" s="218"/>
      <c r="C950" s="219"/>
      <c r="D950" s="191" t="s">
        <v>136</v>
      </c>
      <c r="E950" s="220" t="s">
        <v>1</v>
      </c>
      <c r="F950" s="221" t="s">
        <v>1024</v>
      </c>
      <c r="G950" s="219"/>
      <c r="H950" s="220" t="s">
        <v>1</v>
      </c>
      <c r="I950" s="222"/>
      <c r="J950" s="219"/>
      <c r="K950" s="219"/>
      <c r="L950" s="223"/>
      <c r="M950" s="224"/>
      <c r="N950" s="225"/>
      <c r="O950" s="225"/>
      <c r="P950" s="225"/>
      <c r="Q950" s="225"/>
      <c r="R950" s="225"/>
      <c r="S950" s="225"/>
      <c r="T950" s="226"/>
      <c r="AT950" s="227" t="s">
        <v>136</v>
      </c>
      <c r="AU950" s="227" t="s">
        <v>83</v>
      </c>
      <c r="AV950" s="14" t="s">
        <v>83</v>
      </c>
      <c r="AW950" s="14" t="s">
        <v>31</v>
      </c>
      <c r="AX950" s="14" t="s">
        <v>75</v>
      </c>
      <c r="AY950" s="227" t="s">
        <v>126</v>
      </c>
    </row>
    <row r="951" spans="1:65" s="12" customFormat="1" ht="11.25">
      <c r="B951" s="196"/>
      <c r="C951" s="197"/>
      <c r="D951" s="191" t="s">
        <v>136</v>
      </c>
      <c r="E951" s="198" t="s">
        <v>1</v>
      </c>
      <c r="F951" s="199" t="s">
        <v>1217</v>
      </c>
      <c r="G951" s="197"/>
      <c r="H951" s="200">
        <v>0.154</v>
      </c>
      <c r="I951" s="201"/>
      <c r="J951" s="197"/>
      <c r="K951" s="197"/>
      <c r="L951" s="202"/>
      <c r="M951" s="203"/>
      <c r="N951" s="204"/>
      <c r="O951" s="204"/>
      <c r="P951" s="204"/>
      <c r="Q951" s="204"/>
      <c r="R951" s="204"/>
      <c r="S951" s="204"/>
      <c r="T951" s="205"/>
      <c r="AT951" s="206" t="s">
        <v>136</v>
      </c>
      <c r="AU951" s="206" t="s">
        <v>83</v>
      </c>
      <c r="AV951" s="12" t="s">
        <v>85</v>
      </c>
      <c r="AW951" s="12" t="s">
        <v>31</v>
      </c>
      <c r="AX951" s="12" t="s">
        <v>75</v>
      </c>
      <c r="AY951" s="206" t="s">
        <v>126</v>
      </c>
    </row>
    <row r="952" spans="1:65" s="14" customFormat="1" ht="11.25">
      <c r="B952" s="218"/>
      <c r="C952" s="219"/>
      <c r="D952" s="191" t="s">
        <v>136</v>
      </c>
      <c r="E952" s="220" t="s">
        <v>1</v>
      </c>
      <c r="F952" s="221" t="s">
        <v>1028</v>
      </c>
      <c r="G952" s="219"/>
      <c r="H952" s="220" t="s">
        <v>1</v>
      </c>
      <c r="I952" s="222"/>
      <c r="J952" s="219"/>
      <c r="K952" s="219"/>
      <c r="L952" s="223"/>
      <c r="M952" s="224"/>
      <c r="N952" s="225"/>
      <c r="O952" s="225"/>
      <c r="P952" s="225"/>
      <c r="Q952" s="225"/>
      <c r="R952" s="225"/>
      <c r="S952" s="225"/>
      <c r="T952" s="226"/>
      <c r="AT952" s="227" t="s">
        <v>136</v>
      </c>
      <c r="AU952" s="227" t="s">
        <v>83</v>
      </c>
      <c r="AV952" s="14" t="s">
        <v>83</v>
      </c>
      <c r="AW952" s="14" t="s">
        <v>31</v>
      </c>
      <c r="AX952" s="14" t="s">
        <v>75</v>
      </c>
      <c r="AY952" s="227" t="s">
        <v>126</v>
      </c>
    </row>
    <row r="953" spans="1:65" s="12" customFormat="1" ht="11.25">
      <c r="B953" s="196"/>
      <c r="C953" s="197"/>
      <c r="D953" s="191" t="s">
        <v>136</v>
      </c>
      <c r="E953" s="198" t="s">
        <v>1</v>
      </c>
      <c r="F953" s="199" t="s">
        <v>1218</v>
      </c>
      <c r="G953" s="197"/>
      <c r="H953" s="200">
        <v>0.214</v>
      </c>
      <c r="I953" s="201"/>
      <c r="J953" s="197"/>
      <c r="K953" s="197"/>
      <c r="L953" s="202"/>
      <c r="M953" s="203"/>
      <c r="N953" s="204"/>
      <c r="O953" s="204"/>
      <c r="P953" s="204"/>
      <c r="Q953" s="204"/>
      <c r="R953" s="204"/>
      <c r="S953" s="204"/>
      <c r="T953" s="205"/>
      <c r="AT953" s="206" t="s">
        <v>136</v>
      </c>
      <c r="AU953" s="206" t="s">
        <v>83</v>
      </c>
      <c r="AV953" s="12" t="s">
        <v>85</v>
      </c>
      <c r="AW953" s="12" t="s">
        <v>31</v>
      </c>
      <c r="AX953" s="12" t="s">
        <v>75</v>
      </c>
      <c r="AY953" s="206" t="s">
        <v>126</v>
      </c>
    </row>
    <row r="954" spans="1:65" s="13" customFormat="1" ht="11.25">
      <c r="B954" s="207"/>
      <c r="C954" s="208"/>
      <c r="D954" s="191" t="s">
        <v>136</v>
      </c>
      <c r="E954" s="209" t="s">
        <v>1</v>
      </c>
      <c r="F954" s="210" t="s">
        <v>138</v>
      </c>
      <c r="G954" s="208"/>
      <c r="H954" s="211">
        <v>0.52200000000000002</v>
      </c>
      <c r="I954" s="212"/>
      <c r="J954" s="208"/>
      <c r="K954" s="208"/>
      <c r="L954" s="213"/>
      <c r="M954" s="214"/>
      <c r="N954" s="215"/>
      <c r="O954" s="215"/>
      <c r="P954" s="215"/>
      <c r="Q954" s="215"/>
      <c r="R954" s="215"/>
      <c r="S954" s="215"/>
      <c r="T954" s="216"/>
      <c r="AT954" s="217" t="s">
        <v>136</v>
      </c>
      <c r="AU954" s="217" t="s">
        <v>83</v>
      </c>
      <c r="AV954" s="13" t="s">
        <v>133</v>
      </c>
      <c r="AW954" s="13" t="s">
        <v>31</v>
      </c>
      <c r="AX954" s="13" t="s">
        <v>83</v>
      </c>
      <c r="AY954" s="217" t="s">
        <v>126</v>
      </c>
    </row>
    <row r="955" spans="1:65" s="2" customFormat="1" ht="24.2" customHeight="1">
      <c r="A955" s="33"/>
      <c r="B955" s="34"/>
      <c r="C955" s="228" t="s">
        <v>731</v>
      </c>
      <c r="D955" s="228" t="s">
        <v>433</v>
      </c>
      <c r="E955" s="229" t="s">
        <v>502</v>
      </c>
      <c r="F955" s="230" t="s">
        <v>503</v>
      </c>
      <c r="G955" s="231" t="s">
        <v>496</v>
      </c>
      <c r="H955" s="232">
        <v>0.50700000000000001</v>
      </c>
      <c r="I955" s="233"/>
      <c r="J955" s="234">
        <f>ROUND(I955*H955,2)</f>
        <v>0</v>
      </c>
      <c r="K955" s="230" t="s">
        <v>131</v>
      </c>
      <c r="L955" s="38"/>
      <c r="M955" s="235" t="s">
        <v>1</v>
      </c>
      <c r="N955" s="236" t="s">
        <v>40</v>
      </c>
      <c r="O955" s="70"/>
      <c r="P955" s="187">
        <f>O955*H955</f>
        <v>0</v>
      </c>
      <c r="Q955" s="187">
        <v>0</v>
      </c>
      <c r="R955" s="187">
        <f>Q955*H955</f>
        <v>0</v>
      </c>
      <c r="S955" s="187">
        <v>0</v>
      </c>
      <c r="T955" s="188">
        <f>S955*H955</f>
        <v>0</v>
      </c>
      <c r="U955" s="33"/>
      <c r="V955" s="33"/>
      <c r="W955" s="33"/>
      <c r="X955" s="33"/>
      <c r="Y955" s="33"/>
      <c r="Z955" s="33"/>
      <c r="AA955" s="33"/>
      <c r="AB955" s="33"/>
      <c r="AC955" s="33"/>
      <c r="AD955" s="33"/>
      <c r="AE955" s="33"/>
      <c r="AR955" s="189" t="s">
        <v>133</v>
      </c>
      <c r="AT955" s="189" t="s">
        <v>433</v>
      </c>
      <c r="AU955" s="189" t="s">
        <v>83</v>
      </c>
      <c r="AY955" s="16" t="s">
        <v>126</v>
      </c>
      <c r="BE955" s="190">
        <f>IF(N955="základní",J955,0)</f>
        <v>0</v>
      </c>
      <c r="BF955" s="190">
        <f>IF(N955="snížená",J955,0)</f>
        <v>0</v>
      </c>
      <c r="BG955" s="190">
        <f>IF(N955="zákl. přenesená",J955,0)</f>
        <v>0</v>
      </c>
      <c r="BH955" s="190">
        <f>IF(N955="sníž. přenesená",J955,0)</f>
        <v>0</v>
      </c>
      <c r="BI955" s="190">
        <f>IF(N955="nulová",J955,0)</f>
        <v>0</v>
      </c>
      <c r="BJ955" s="16" t="s">
        <v>83</v>
      </c>
      <c r="BK955" s="190">
        <f>ROUND(I955*H955,2)</f>
        <v>0</v>
      </c>
      <c r="BL955" s="16" t="s">
        <v>133</v>
      </c>
      <c r="BM955" s="189" t="s">
        <v>1255</v>
      </c>
    </row>
    <row r="956" spans="1:65" s="2" customFormat="1" ht="58.5">
      <c r="A956" s="33"/>
      <c r="B956" s="34"/>
      <c r="C956" s="35"/>
      <c r="D956" s="191" t="s">
        <v>135</v>
      </c>
      <c r="E956" s="35"/>
      <c r="F956" s="192" t="s">
        <v>505</v>
      </c>
      <c r="G956" s="35"/>
      <c r="H956" s="35"/>
      <c r="I956" s="193"/>
      <c r="J956" s="35"/>
      <c r="K956" s="35"/>
      <c r="L956" s="38"/>
      <c r="M956" s="194"/>
      <c r="N956" s="195"/>
      <c r="O956" s="70"/>
      <c r="P956" s="70"/>
      <c r="Q956" s="70"/>
      <c r="R956" s="70"/>
      <c r="S956" s="70"/>
      <c r="T956" s="71"/>
      <c r="U956" s="33"/>
      <c r="V956" s="33"/>
      <c r="W956" s="33"/>
      <c r="X956" s="33"/>
      <c r="Y956" s="33"/>
      <c r="Z956" s="33"/>
      <c r="AA956" s="33"/>
      <c r="AB956" s="33"/>
      <c r="AC956" s="33"/>
      <c r="AD956" s="33"/>
      <c r="AE956" s="33"/>
      <c r="AT956" s="16" t="s">
        <v>135</v>
      </c>
      <c r="AU956" s="16" t="s">
        <v>83</v>
      </c>
    </row>
    <row r="957" spans="1:65" s="14" customFormat="1" ht="11.25">
      <c r="B957" s="218"/>
      <c r="C957" s="219"/>
      <c r="D957" s="191" t="s">
        <v>136</v>
      </c>
      <c r="E957" s="220" t="s">
        <v>1</v>
      </c>
      <c r="F957" s="221" t="s">
        <v>1254</v>
      </c>
      <c r="G957" s="219"/>
      <c r="H957" s="220" t="s">
        <v>1</v>
      </c>
      <c r="I957" s="222"/>
      <c r="J957" s="219"/>
      <c r="K957" s="219"/>
      <c r="L957" s="223"/>
      <c r="M957" s="224"/>
      <c r="N957" s="225"/>
      <c r="O957" s="225"/>
      <c r="P957" s="225"/>
      <c r="Q957" s="225"/>
      <c r="R957" s="225"/>
      <c r="S957" s="225"/>
      <c r="T957" s="226"/>
      <c r="AT957" s="227" t="s">
        <v>136</v>
      </c>
      <c r="AU957" s="227" t="s">
        <v>83</v>
      </c>
      <c r="AV957" s="14" t="s">
        <v>83</v>
      </c>
      <c r="AW957" s="14" t="s">
        <v>31</v>
      </c>
      <c r="AX957" s="14" t="s">
        <v>75</v>
      </c>
      <c r="AY957" s="227" t="s">
        <v>126</v>
      </c>
    </row>
    <row r="958" spans="1:65" s="12" customFormat="1" ht="11.25">
      <c r="B958" s="196"/>
      <c r="C958" s="197"/>
      <c r="D958" s="191" t="s">
        <v>136</v>
      </c>
      <c r="E958" s="198" t="s">
        <v>1</v>
      </c>
      <c r="F958" s="199" t="s">
        <v>1217</v>
      </c>
      <c r="G958" s="197"/>
      <c r="H958" s="200">
        <v>0.154</v>
      </c>
      <c r="I958" s="201"/>
      <c r="J958" s="197"/>
      <c r="K958" s="197"/>
      <c r="L958" s="202"/>
      <c r="M958" s="203"/>
      <c r="N958" s="204"/>
      <c r="O958" s="204"/>
      <c r="P958" s="204"/>
      <c r="Q958" s="204"/>
      <c r="R958" s="204"/>
      <c r="S958" s="204"/>
      <c r="T958" s="205"/>
      <c r="AT958" s="206" t="s">
        <v>136</v>
      </c>
      <c r="AU958" s="206" t="s">
        <v>83</v>
      </c>
      <c r="AV958" s="12" t="s">
        <v>85</v>
      </c>
      <c r="AW958" s="12" t="s">
        <v>31</v>
      </c>
      <c r="AX958" s="12" t="s">
        <v>75</v>
      </c>
      <c r="AY958" s="206" t="s">
        <v>126</v>
      </c>
    </row>
    <row r="959" spans="1:65" s="14" customFormat="1" ht="11.25">
      <c r="B959" s="218"/>
      <c r="C959" s="219"/>
      <c r="D959" s="191" t="s">
        <v>136</v>
      </c>
      <c r="E959" s="220" t="s">
        <v>1</v>
      </c>
      <c r="F959" s="221" t="s">
        <v>1024</v>
      </c>
      <c r="G959" s="219"/>
      <c r="H959" s="220" t="s">
        <v>1</v>
      </c>
      <c r="I959" s="222"/>
      <c r="J959" s="219"/>
      <c r="K959" s="219"/>
      <c r="L959" s="223"/>
      <c r="M959" s="224"/>
      <c r="N959" s="225"/>
      <c r="O959" s="225"/>
      <c r="P959" s="225"/>
      <c r="Q959" s="225"/>
      <c r="R959" s="225"/>
      <c r="S959" s="225"/>
      <c r="T959" s="226"/>
      <c r="AT959" s="227" t="s">
        <v>136</v>
      </c>
      <c r="AU959" s="227" t="s">
        <v>83</v>
      </c>
      <c r="AV959" s="14" t="s">
        <v>83</v>
      </c>
      <c r="AW959" s="14" t="s">
        <v>31</v>
      </c>
      <c r="AX959" s="14" t="s">
        <v>75</v>
      </c>
      <c r="AY959" s="227" t="s">
        <v>126</v>
      </c>
    </row>
    <row r="960" spans="1:65" s="12" customFormat="1" ht="11.25">
      <c r="B960" s="196"/>
      <c r="C960" s="197"/>
      <c r="D960" s="191" t="s">
        <v>136</v>
      </c>
      <c r="E960" s="198" t="s">
        <v>1</v>
      </c>
      <c r="F960" s="199" t="s">
        <v>1217</v>
      </c>
      <c r="G960" s="197"/>
      <c r="H960" s="200">
        <v>0.154</v>
      </c>
      <c r="I960" s="201"/>
      <c r="J960" s="197"/>
      <c r="K960" s="197"/>
      <c r="L960" s="202"/>
      <c r="M960" s="203"/>
      <c r="N960" s="204"/>
      <c r="O960" s="204"/>
      <c r="P960" s="204"/>
      <c r="Q960" s="204"/>
      <c r="R960" s="204"/>
      <c r="S960" s="204"/>
      <c r="T960" s="205"/>
      <c r="AT960" s="206" t="s">
        <v>136</v>
      </c>
      <c r="AU960" s="206" t="s">
        <v>83</v>
      </c>
      <c r="AV960" s="12" t="s">
        <v>85</v>
      </c>
      <c r="AW960" s="12" t="s">
        <v>31</v>
      </c>
      <c r="AX960" s="12" t="s">
        <v>75</v>
      </c>
      <c r="AY960" s="206" t="s">
        <v>126</v>
      </c>
    </row>
    <row r="961" spans="1:65" s="14" customFormat="1" ht="11.25">
      <c r="B961" s="218"/>
      <c r="C961" s="219"/>
      <c r="D961" s="191" t="s">
        <v>136</v>
      </c>
      <c r="E961" s="220" t="s">
        <v>1</v>
      </c>
      <c r="F961" s="221" t="s">
        <v>1028</v>
      </c>
      <c r="G961" s="219"/>
      <c r="H961" s="220" t="s">
        <v>1</v>
      </c>
      <c r="I961" s="222"/>
      <c r="J961" s="219"/>
      <c r="K961" s="219"/>
      <c r="L961" s="223"/>
      <c r="M961" s="224"/>
      <c r="N961" s="225"/>
      <c r="O961" s="225"/>
      <c r="P961" s="225"/>
      <c r="Q961" s="225"/>
      <c r="R961" s="225"/>
      <c r="S961" s="225"/>
      <c r="T961" s="226"/>
      <c r="AT961" s="227" t="s">
        <v>136</v>
      </c>
      <c r="AU961" s="227" t="s">
        <v>83</v>
      </c>
      <c r="AV961" s="14" t="s">
        <v>83</v>
      </c>
      <c r="AW961" s="14" t="s">
        <v>31</v>
      </c>
      <c r="AX961" s="14" t="s">
        <v>75</v>
      </c>
      <c r="AY961" s="227" t="s">
        <v>126</v>
      </c>
    </row>
    <row r="962" spans="1:65" s="12" customFormat="1" ht="11.25">
      <c r="B962" s="196"/>
      <c r="C962" s="197"/>
      <c r="D962" s="191" t="s">
        <v>136</v>
      </c>
      <c r="E962" s="198" t="s">
        <v>1</v>
      </c>
      <c r="F962" s="199" t="s">
        <v>1256</v>
      </c>
      <c r="G962" s="197"/>
      <c r="H962" s="200">
        <v>0.18</v>
      </c>
      <c r="I962" s="201"/>
      <c r="J962" s="197"/>
      <c r="K962" s="197"/>
      <c r="L962" s="202"/>
      <c r="M962" s="203"/>
      <c r="N962" s="204"/>
      <c r="O962" s="204"/>
      <c r="P962" s="204"/>
      <c r="Q962" s="204"/>
      <c r="R962" s="204"/>
      <c r="S962" s="204"/>
      <c r="T962" s="205"/>
      <c r="AT962" s="206" t="s">
        <v>136</v>
      </c>
      <c r="AU962" s="206" t="s">
        <v>83</v>
      </c>
      <c r="AV962" s="12" t="s">
        <v>85</v>
      </c>
      <c r="AW962" s="12" t="s">
        <v>31</v>
      </c>
      <c r="AX962" s="12" t="s">
        <v>75</v>
      </c>
      <c r="AY962" s="206" t="s">
        <v>126</v>
      </c>
    </row>
    <row r="963" spans="1:65" s="14" customFormat="1" ht="11.25">
      <c r="B963" s="218"/>
      <c r="C963" s="219"/>
      <c r="D963" s="191" t="s">
        <v>136</v>
      </c>
      <c r="E963" s="220" t="s">
        <v>1</v>
      </c>
      <c r="F963" s="221" t="s">
        <v>1257</v>
      </c>
      <c r="G963" s="219"/>
      <c r="H963" s="220" t="s">
        <v>1</v>
      </c>
      <c r="I963" s="222"/>
      <c r="J963" s="219"/>
      <c r="K963" s="219"/>
      <c r="L963" s="223"/>
      <c r="M963" s="224"/>
      <c r="N963" s="225"/>
      <c r="O963" s="225"/>
      <c r="P963" s="225"/>
      <c r="Q963" s="225"/>
      <c r="R963" s="225"/>
      <c r="S963" s="225"/>
      <c r="T963" s="226"/>
      <c r="AT963" s="227" t="s">
        <v>136</v>
      </c>
      <c r="AU963" s="227" t="s">
        <v>83</v>
      </c>
      <c r="AV963" s="14" t="s">
        <v>83</v>
      </c>
      <c r="AW963" s="14" t="s">
        <v>31</v>
      </c>
      <c r="AX963" s="14" t="s">
        <v>75</v>
      </c>
      <c r="AY963" s="227" t="s">
        <v>126</v>
      </c>
    </row>
    <row r="964" spans="1:65" s="12" customFormat="1" ht="11.25">
      <c r="B964" s="196"/>
      <c r="C964" s="197"/>
      <c r="D964" s="191" t="s">
        <v>136</v>
      </c>
      <c r="E964" s="198" t="s">
        <v>1</v>
      </c>
      <c r="F964" s="199" t="s">
        <v>1258</v>
      </c>
      <c r="G964" s="197"/>
      <c r="H964" s="200">
        <v>1.9E-2</v>
      </c>
      <c r="I964" s="201"/>
      <c r="J964" s="197"/>
      <c r="K964" s="197"/>
      <c r="L964" s="202"/>
      <c r="M964" s="203"/>
      <c r="N964" s="204"/>
      <c r="O964" s="204"/>
      <c r="P964" s="204"/>
      <c r="Q964" s="204"/>
      <c r="R964" s="204"/>
      <c r="S964" s="204"/>
      <c r="T964" s="205"/>
      <c r="AT964" s="206" t="s">
        <v>136</v>
      </c>
      <c r="AU964" s="206" t="s">
        <v>83</v>
      </c>
      <c r="AV964" s="12" t="s">
        <v>85</v>
      </c>
      <c r="AW964" s="12" t="s">
        <v>31</v>
      </c>
      <c r="AX964" s="12" t="s">
        <v>75</v>
      </c>
      <c r="AY964" s="206" t="s">
        <v>126</v>
      </c>
    </row>
    <row r="965" spans="1:65" s="13" customFormat="1" ht="11.25">
      <c r="B965" s="207"/>
      <c r="C965" s="208"/>
      <c r="D965" s="191" t="s">
        <v>136</v>
      </c>
      <c r="E965" s="209" t="s">
        <v>1</v>
      </c>
      <c r="F965" s="210" t="s">
        <v>138</v>
      </c>
      <c r="G965" s="208"/>
      <c r="H965" s="211">
        <v>0.50700000000000001</v>
      </c>
      <c r="I965" s="212"/>
      <c r="J965" s="208"/>
      <c r="K965" s="208"/>
      <c r="L965" s="213"/>
      <c r="M965" s="214"/>
      <c r="N965" s="215"/>
      <c r="O965" s="215"/>
      <c r="P965" s="215"/>
      <c r="Q965" s="215"/>
      <c r="R965" s="215"/>
      <c r="S965" s="215"/>
      <c r="T965" s="216"/>
      <c r="AT965" s="217" t="s">
        <v>136</v>
      </c>
      <c r="AU965" s="217" t="s">
        <v>83</v>
      </c>
      <c r="AV965" s="13" t="s">
        <v>133</v>
      </c>
      <c r="AW965" s="13" t="s">
        <v>31</v>
      </c>
      <c r="AX965" s="13" t="s">
        <v>83</v>
      </c>
      <c r="AY965" s="217" t="s">
        <v>126</v>
      </c>
    </row>
    <row r="966" spans="1:65" s="2" customFormat="1" ht="24.2" customHeight="1">
      <c r="A966" s="33"/>
      <c r="B966" s="34"/>
      <c r="C966" s="228" t="s">
        <v>736</v>
      </c>
      <c r="D966" s="228" t="s">
        <v>433</v>
      </c>
      <c r="E966" s="229" t="s">
        <v>581</v>
      </c>
      <c r="F966" s="230" t="s">
        <v>582</v>
      </c>
      <c r="G966" s="231" t="s">
        <v>142</v>
      </c>
      <c r="H966" s="232">
        <v>40</v>
      </c>
      <c r="I966" s="233"/>
      <c r="J966" s="234">
        <f>ROUND(I966*H966,2)</f>
        <v>0</v>
      </c>
      <c r="K966" s="230" t="s">
        <v>131</v>
      </c>
      <c r="L966" s="38"/>
      <c r="M966" s="235" t="s">
        <v>1</v>
      </c>
      <c r="N966" s="236" t="s">
        <v>40</v>
      </c>
      <c r="O966" s="70"/>
      <c r="P966" s="187">
        <f>O966*H966</f>
        <v>0</v>
      </c>
      <c r="Q966" s="187">
        <v>0</v>
      </c>
      <c r="R966" s="187">
        <f>Q966*H966</f>
        <v>0</v>
      </c>
      <c r="S966" s="187">
        <v>0</v>
      </c>
      <c r="T966" s="188">
        <f>S966*H966</f>
        <v>0</v>
      </c>
      <c r="U966" s="33"/>
      <c r="V966" s="33"/>
      <c r="W966" s="33"/>
      <c r="X966" s="33"/>
      <c r="Y966" s="33"/>
      <c r="Z966" s="33"/>
      <c r="AA966" s="33"/>
      <c r="AB966" s="33"/>
      <c r="AC966" s="33"/>
      <c r="AD966" s="33"/>
      <c r="AE966" s="33"/>
      <c r="AR966" s="189" t="s">
        <v>133</v>
      </c>
      <c r="AT966" s="189" t="s">
        <v>433</v>
      </c>
      <c r="AU966" s="189" t="s">
        <v>83</v>
      </c>
      <c r="AY966" s="16" t="s">
        <v>126</v>
      </c>
      <c r="BE966" s="190">
        <f>IF(N966="základní",J966,0)</f>
        <v>0</v>
      </c>
      <c r="BF966" s="190">
        <f>IF(N966="snížená",J966,0)</f>
        <v>0</v>
      </c>
      <c r="BG966" s="190">
        <f>IF(N966="zákl. přenesená",J966,0)</f>
        <v>0</v>
      </c>
      <c r="BH966" s="190">
        <f>IF(N966="sníž. přenesená",J966,0)</f>
        <v>0</v>
      </c>
      <c r="BI966" s="190">
        <f>IF(N966="nulová",J966,0)</f>
        <v>0</v>
      </c>
      <c r="BJ966" s="16" t="s">
        <v>83</v>
      </c>
      <c r="BK966" s="190">
        <f>ROUND(I966*H966,2)</f>
        <v>0</v>
      </c>
      <c r="BL966" s="16" t="s">
        <v>133</v>
      </c>
      <c r="BM966" s="189" t="s">
        <v>1259</v>
      </c>
    </row>
    <row r="967" spans="1:65" s="2" customFormat="1" ht="29.25">
      <c r="A967" s="33"/>
      <c r="B967" s="34"/>
      <c r="C967" s="35"/>
      <c r="D967" s="191" t="s">
        <v>135</v>
      </c>
      <c r="E967" s="35"/>
      <c r="F967" s="192" t="s">
        <v>584</v>
      </c>
      <c r="G967" s="35"/>
      <c r="H967" s="35"/>
      <c r="I967" s="193"/>
      <c r="J967" s="35"/>
      <c r="K967" s="35"/>
      <c r="L967" s="38"/>
      <c r="M967" s="194"/>
      <c r="N967" s="195"/>
      <c r="O967" s="70"/>
      <c r="P967" s="70"/>
      <c r="Q967" s="70"/>
      <c r="R967" s="70"/>
      <c r="S967" s="70"/>
      <c r="T967" s="71"/>
      <c r="U967" s="33"/>
      <c r="V967" s="33"/>
      <c r="W967" s="33"/>
      <c r="X967" s="33"/>
      <c r="Y967" s="33"/>
      <c r="Z967" s="33"/>
      <c r="AA967" s="33"/>
      <c r="AB967" s="33"/>
      <c r="AC967" s="33"/>
      <c r="AD967" s="33"/>
      <c r="AE967" s="33"/>
      <c r="AT967" s="16" t="s">
        <v>135</v>
      </c>
      <c r="AU967" s="16" t="s">
        <v>83</v>
      </c>
    </row>
    <row r="968" spans="1:65" s="12" customFormat="1" ht="11.25">
      <c r="B968" s="196"/>
      <c r="C968" s="197"/>
      <c r="D968" s="191" t="s">
        <v>136</v>
      </c>
      <c r="E968" s="198" t="s">
        <v>1</v>
      </c>
      <c r="F968" s="199" t="s">
        <v>191</v>
      </c>
      <c r="G968" s="197"/>
      <c r="H968" s="200">
        <v>40</v>
      </c>
      <c r="I968" s="201"/>
      <c r="J968" s="197"/>
      <c r="K968" s="197"/>
      <c r="L968" s="202"/>
      <c r="M968" s="203"/>
      <c r="N968" s="204"/>
      <c r="O968" s="204"/>
      <c r="P968" s="204"/>
      <c r="Q968" s="204"/>
      <c r="R968" s="204"/>
      <c r="S968" s="204"/>
      <c r="T968" s="205"/>
      <c r="AT968" s="206" t="s">
        <v>136</v>
      </c>
      <c r="AU968" s="206" t="s">
        <v>83</v>
      </c>
      <c r="AV968" s="12" t="s">
        <v>85</v>
      </c>
      <c r="AW968" s="12" t="s">
        <v>31</v>
      </c>
      <c r="AX968" s="12" t="s">
        <v>75</v>
      </c>
      <c r="AY968" s="206" t="s">
        <v>126</v>
      </c>
    </row>
    <row r="969" spans="1:65" s="13" customFormat="1" ht="11.25">
      <c r="B969" s="207"/>
      <c r="C969" s="208"/>
      <c r="D969" s="191" t="s">
        <v>136</v>
      </c>
      <c r="E969" s="209" t="s">
        <v>1</v>
      </c>
      <c r="F969" s="210" t="s">
        <v>138</v>
      </c>
      <c r="G969" s="208"/>
      <c r="H969" s="211">
        <v>40</v>
      </c>
      <c r="I969" s="212"/>
      <c r="J969" s="208"/>
      <c r="K969" s="208"/>
      <c r="L969" s="213"/>
      <c r="M969" s="214"/>
      <c r="N969" s="215"/>
      <c r="O969" s="215"/>
      <c r="P969" s="215"/>
      <c r="Q969" s="215"/>
      <c r="R969" s="215"/>
      <c r="S969" s="215"/>
      <c r="T969" s="216"/>
      <c r="AT969" s="217" t="s">
        <v>136</v>
      </c>
      <c r="AU969" s="217" t="s">
        <v>83</v>
      </c>
      <c r="AV969" s="13" t="s">
        <v>133</v>
      </c>
      <c r="AW969" s="13" t="s">
        <v>31</v>
      </c>
      <c r="AX969" s="13" t="s">
        <v>83</v>
      </c>
      <c r="AY969" s="217" t="s">
        <v>126</v>
      </c>
    </row>
    <row r="970" spans="1:65" s="2" customFormat="1" ht="16.5" customHeight="1">
      <c r="A970" s="33"/>
      <c r="B970" s="34"/>
      <c r="C970" s="228" t="s">
        <v>741</v>
      </c>
      <c r="D970" s="228" t="s">
        <v>433</v>
      </c>
      <c r="E970" s="229" t="s">
        <v>574</v>
      </c>
      <c r="F970" s="230" t="s">
        <v>575</v>
      </c>
      <c r="G970" s="231" t="s">
        <v>142</v>
      </c>
      <c r="H970" s="232">
        <v>58</v>
      </c>
      <c r="I970" s="233"/>
      <c r="J970" s="234">
        <f>ROUND(I970*H970,2)</f>
        <v>0</v>
      </c>
      <c r="K970" s="230" t="s">
        <v>131</v>
      </c>
      <c r="L970" s="38"/>
      <c r="M970" s="235" t="s">
        <v>1</v>
      </c>
      <c r="N970" s="236" t="s">
        <v>40</v>
      </c>
      <c r="O970" s="70"/>
      <c r="P970" s="187">
        <f>O970*H970</f>
        <v>0</v>
      </c>
      <c r="Q970" s="187">
        <v>0</v>
      </c>
      <c r="R970" s="187">
        <f>Q970*H970</f>
        <v>0</v>
      </c>
      <c r="S970" s="187">
        <v>0</v>
      </c>
      <c r="T970" s="188">
        <f>S970*H970</f>
        <v>0</v>
      </c>
      <c r="U970" s="33"/>
      <c r="V970" s="33"/>
      <c r="W970" s="33"/>
      <c r="X970" s="33"/>
      <c r="Y970" s="33"/>
      <c r="Z970" s="33"/>
      <c r="AA970" s="33"/>
      <c r="AB970" s="33"/>
      <c r="AC970" s="33"/>
      <c r="AD970" s="33"/>
      <c r="AE970" s="33"/>
      <c r="AR970" s="189" t="s">
        <v>133</v>
      </c>
      <c r="AT970" s="189" t="s">
        <v>433</v>
      </c>
      <c r="AU970" s="189" t="s">
        <v>83</v>
      </c>
      <c r="AY970" s="16" t="s">
        <v>126</v>
      </c>
      <c r="BE970" s="190">
        <f>IF(N970="základní",J970,0)</f>
        <v>0</v>
      </c>
      <c r="BF970" s="190">
        <f>IF(N970="snížená",J970,0)</f>
        <v>0</v>
      </c>
      <c r="BG970" s="190">
        <f>IF(N970="zákl. přenesená",J970,0)</f>
        <v>0</v>
      </c>
      <c r="BH970" s="190">
        <f>IF(N970="sníž. přenesená",J970,0)</f>
        <v>0</v>
      </c>
      <c r="BI970" s="190">
        <f>IF(N970="nulová",J970,0)</f>
        <v>0</v>
      </c>
      <c r="BJ970" s="16" t="s">
        <v>83</v>
      </c>
      <c r="BK970" s="190">
        <f>ROUND(I970*H970,2)</f>
        <v>0</v>
      </c>
      <c r="BL970" s="16" t="s">
        <v>133</v>
      </c>
      <c r="BM970" s="189" t="s">
        <v>1260</v>
      </c>
    </row>
    <row r="971" spans="1:65" s="2" customFormat="1" ht="29.25">
      <c r="A971" s="33"/>
      <c r="B971" s="34"/>
      <c r="C971" s="35"/>
      <c r="D971" s="191" t="s">
        <v>135</v>
      </c>
      <c r="E971" s="35"/>
      <c r="F971" s="192" t="s">
        <v>577</v>
      </c>
      <c r="G971" s="35"/>
      <c r="H971" s="35"/>
      <c r="I971" s="193"/>
      <c r="J971" s="35"/>
      <c r="K971" s="35"/>
      <c r="L971" s="38"/>
      <c r="M971" s="194"/>
      <c r="N971" s="195"/>
      <c r="O971" s="70"/>
      <c r="P971" s="70"/>
      <c r="Q971" s="70"/>
      <c r="R971" s="70"/>
      <c r="S971" s="70"/>
      <c r="T971" s="71"/>
      <c r="U971" s="33"/>
      <c r="V971" s="33"/>
      <c r="W971" s="33"/>
      <c r="X971" s="33"/>
      <c r="Y971" s="33"/>
      <c r="Z971" s="33"/>
      <c r="AA971" s="33"/>
      <c r="AB971" s="33"/>
      <c r="AC971" s="33"/>
      <c r="AD971" s="33"/>
      <c r="AE971" s="33"/>
      <c r="AT971" s="16" t="s">
        <v>135</v>
      </c>
      <c r="AU971" s="16" t="s">
        <v>83</v>
      </c>
    </row>
    <row r="972" spans="1:65" s="12" customFormat="1" ht="11.25">
      <c r="B972" s="196"/>
      <c r="C972" s="197"/>
      <c r="D972" s="191" t="s">
        <v>136</v>
      </c>
      <c r="E972" s="198" t="s">
        <v>1</v>
      </c>
      <c r="F972" s="199" t="s">
        <v>508</v>
      </c>
      <c r="G972" s="197"/>
      <c r="H972" s="200">
        <v>58</v>
      </c>
      <c r="I972" s="201"/>
      <c r="J972" s="197"/>
      <c r="K972" s="197"/>
      <c r="L972" s="202"/>
      <c r="M972" s="203"/>
      <c r="N972" s="204"/>
      <c r="O972" s="204"/>
      <c r="P972" s="204"/>
      <c r="Q972" s="204"/>
      <c r="R972" s="204"/>
      <c r="S972" s="204"/>
      <c r="T972" s="205"/>
      <c r="AT972" s="206" t="s">
        <v>136</v>
      </c>
      <c r="AU972" s="206" t="s">
        <v>83</v>
      </c>
      <c r="AV972" s="12" t="s">
        <v>85</v>
      </c>
      <c r="AW972" s="12" t="s">
        <v>31</v>
      </c>
      <c r="AX972" s="12" t="s">
        <v>75</v>
      </c>
      <c r="AY972" s="206" t="s">
        <v>126</v>
      </c>
    </row>
    <row r="973" spans="1:65" s="13" customFormat="1" ht="11.25">
      <c r="B973" s="207"/>
      <c r="C973" s="208"/>
      <c r="D973" s="191" t="s">
        <v>136</v>
      </c>
      <c r="E973" s="209" t="s">
        <v>1</v>
      </c>
      <c r="F973" s="210" t="s">
        <v>138</v>
      </c>
      <c r="G973" s="208"/>
      <c r="H973" s="211">
        <v>58</v>
      </c>
      <c r="I973" s="212"/>
      <c r="J973" s="208"/>
      <c r="K973" s="208"/>
      <c r="L973" s="213"/>
      <c r="M973" s="214"/>
      <c r="N973" s="215"/>
      <c r="O973" s="215"/>
      <c r="P973" s="215"/>
      <c r="Q973" s="215"/>
      <c r="R973" s="215"/>
      <c r="S973" s="215"/>
      <c r="T973" s="216"/>
      <c r="AT973" s="217" t="s">
        <v>136</v>
      </c>
      <c r="AU973" s="217" t="s">
        <v>83</v>
      </c>
      <c r="AV973" s="13" t="s">
        <v>133</v>
      </c>
      <c r="AW973" s="13" t="s">
        <v>31</v>
      </c>
      <c r="AX973" s="13" t="s">
        <v>83</v>
      </c>
      <c r="AY973" s="217" t="s">
        <v>126</v>
      </c>
    </row>
    <row r="974" spans="1:65" s="2" customFormat="1" ht="24.2" customHeight="1">
      <c r="A974" s="33"/>
      <c r="B974" s="34"/>
      <c r="C974" s="228" t="s">
        <v>746</v>
      </c>
      <c r="D974" s="228" t="s">
        <v>433</v>
      </c>
      <c r="E974" s="229" t="s">
        <v>586</v>
      </c>
      <c r="F974" s="230" t="s">
        <v>587</v>
      </c>
      <c r="G974" s="231" t="s">
        <v>588</v>
      </c>
      <c r="H974" s="232">
        <v>12</v>
      </c>
      <c r="I974" s="233"/>
      <c r="J974" s="234">
        <f>ROUND(I974*H974,2)</f>
        <v>0</v>
      </c>
      <c r="K974" s="230" t="s">
        <v>131</v>
      </c>
      <c r="L974" s="38"/>
      <c r="M974" s="235" t="s">
        <v>1</v>
      </c>
      <c r="N974" s="236" t="s">
        <v>40</v>
      </c>
      <c r="O974" s="70"/>
      <c r="P974" s="187">
        <f>O974*H974</f>
        <v>0</v>
      </c>
      <c r="Q974" s="187">
        <v>0</v>
      </c>
      <c r="R974" s="187">
        <f>Q974*H974</f>
        <v>0</v>
      </c>
      <c r="S974" s="187">
        <v>0</v>
      </c>
      <c r="T974" s="188">
        <f>S974*H974</f>
        <v>0</v>
      </c>
      <c r="U974" s="33"/>
      <c r="V974" s="33"/>
      <c r="W974" s="33"/>
      <c r="X974" s="33"/>
      <c r="Y974" s="33"/>
      <c r="Z974" s="33"/>
      <c r="AA974" s="33"/>
      <c r="AB974" s="33"/>
      <c r="AC974" s="33"/>
      <c r="AD974" s="33"/>
      <c r="AE974" s="33"/>
      <c r="AR974" s="189" t="s">
        <v>133</v>
      </c>
      <c r="AT974" s="189" t="s">
        <v>433</v>
      </c>
      <c r="AU974" s="189" t="s">
        <v>83</v>
      </c>
      <c r="AY974" s="16" t="s">
        <v>126</v>
      </c>
      <c r="BE974" s="190">
        <f>IF(N974="základní",J974,0)</f>
        <v>0</v>
      </c>
      <c r="BF974" s="190">
        <f>IF(N974="snížená",J974,0)</f>
        <v>0</v>
      </c>
      <c r="BG974" s="190">
        <f>IF(N974="zákl. přenesená",J974,0)</f>
        <v>0</v>
      </c>
      <c r="BH974" s="190">
        <f>IF(N974="sníž. přenesená",J974,0)</f>
        <v>0</v>
      </c>
      <c r="BI974" s="190">
        <f>IF(N974="nulová",J974,0)</f>
        <v>0</v>
      </c>
      <c r="BJ974" s="16" t="s">
        <v>83</v>
      </c>
      <c r="BK974" s="190">
        <f>ROUND(I974*H974,2)</f>
        <v>0</v>
      </c>
      <c r="BL974" s="16" t="s">
        <v>133</v>
      </c>
      <c r="BM974" s="189" t="s">
        <v>1261</v>
      </c>
    </row>
    <row r="975" spans="1:65" s="2" customFormat="1" ht="87.75">
      <c r="A975" s="33"/>
      <c r="B975" s="34"/>
      <c r="C975" s="35"/>
      <c r="D975" s="191" t="s">
        <v>135</v>
      </c>
      <c r="E975" s="35"/>
      <c r="F975" s="192" t="s">
        <v>590</v>
      </c>
      <c r="G975" s="35"/>
      <c r="H975" s="35"/>
      <c r="I975" s="193"/>
      <c r="J975" s="35"/>
      <c r="K975" s="35"/>
      <c r="L975" s="38"/>
      <c r="M975" s="194"/>
      <c r="N975" s="195"/>
      <c r="O975" s="70"/>
      <c r="P975" s="70"/>
      <c r="Q975" s="70"/>
      <c r="R975" s="70"/>
      <c r="S975" s="70"/>
      <c r="T975" s="71"/>
      <c r="U975" s="33"/>
      <c r="V975" s="33"/>
      <c r="W975" s="33"/>
      <c r="X975" s="33"/>
      <c r="Y975" s="33"/>
      <c r="Z975" s="33"/>
      <c r="AA975" s="33"/>
      <c r="AB975" s="33"/>
      <c r="AC975" s="33"/>
      <c r="AD975" s="33"/>
      <c r="AE975" s="33"/>
      <c r="AT975" s="16" t="s">
        <v>135</v>
      </c>
      <c r="AU975" s="16" t="s">
        <v>83</v>
      </c>
    </row>
    <row r="976" spans="1:65" s="12" customFormat="1" ht="11.25">
      <c r="B976" s="196"/>
      <c r="C976" s="197"/>
      <c r="D976" s="191" t="s">
        <v>136</v>
      </c>
      <c r="E976" s="198" t="s">
        <v>1</v>
      </c>
      <c r="F976" s="199" t="s">
        <v>1262</v>
      </c>
      <c r="G976" s="197"/>
      <c r="H976" s="200">
        <v>18</v>
      </c>
      <c r="I976" s="201"/>
      <c r="J976" s="197"/>
      <c r="K976" s="197"/>
      <c r="L976" s="202"/>
      <c r="M976" s="203"/>
      <c r="N976" s="204"/>
      <c r="O976" s="204"/>
      <c r="P976" s="204"/>
      <c r="Q976" s="204"/>
      <c r="R976" s="204"/>
      <c r="S976" s="204"/>
      <c r="T976" s="205"/>
      <c r="AT976" s="206" t="s">
        <v>136</v>
      </c>
      <c r="AU976" s="206" t="s">
        <v>83</v>
      </c>
      <c r="AV976" s="12" t="s">
        <v>85</v>
      </c>
      <c r="AW976" s="12" t="s">
        <v>31</v>
      </c>
      <c r="AX976" s="12" t="s">
        <v>75</v>
      </c>
      <c r="AY976" s="206" t="s">
        <v>126</v>
      </c>
    </row>
    <row r="977" spans="1:65" s="14" customFormat="1" ht="11.25">
      <c r="B977" s="218"/>
      <c r="C977" s="219"/>
      <c r="D977" s="191" t="s">
        <v>136</v>
      </c>
      <c r="E977" s="220" t="s">
        <v>1</v>
      </c>
      <c r="F977" s="221" t="s">
        <v>592</v>
      </c>
      <c r="G977" s="219"/>
      <c r="H977" s="220" t="s">
        <v>1</v>
      </c>
      <c r="I977" s="222"/>
      <c r="J977" s="219"/>
      <c r="K977" s="219"/>
      <c r="L977" s="223"/>
      <c r="M977" s="224"/>
      <c r="N977" s="225"/>
      <c r="O977" s="225"/>
      <c r="P977" s="225"/>
      <c r="Q977" s="225"/>
      <c r="R977" s="225"/>
      <c r="S977" s="225"/>
      <c r="T977" s="226"/>
      <c r="AT977" s="227" t="s">
        <v>136</v>
      </c>
      <c r="AU977" s="227" t="s">
        <v>83</v>
      </c>
      <c r="AV977" s="14" t="s">
        <v>83</v>
      </c>
      <c r="AW977" s="14" t="s">
        <v>31</v>
      </c>
      <c r="AX977" s="14" t="s">
        <v>75</v>
      </c>
      <c r="AY977" s="227" t="s">
        <v>126</v>
      </c>
    </row>
    <row r="978" spans="1:65" s="12" customFormat="1" ht="11.25">
      <c r="B978" s="196"/>
      <c r="C978" s="197"/>
      <c r="D978" s="191" t="s">
        <v>136</v>
      </c>
      <c r="E978" s="198" t="s">
        <v>1</v>
      </c>
      <c r="F978" s="199" t="s">
        <v>1263</v>
      </c>
      <c r="G978" s="197"/>
      <c r="H978" s="200">
        <v>-6</v>
      </c>
      <c r="I978" s="201"/>
      <c r="J978" s="197"/>
      <c r="K978" s="197"/>
      <c r="L978" s="202"/>
      <c r="M978" s="203"/>
      <c r="N978" s="204"/>
      <c r="O978" s="204"/>
      <c r="P978" s="204"/>
      <c r="Q978" s="204"/>
      <c r="R978" s="204"/>
      <c r="S978" s="204"/>
      <c r="T978" s="205"/>
      <c r="AT978" s="206" t="s">
        <v>136</v>
      </c>
      <c r="AU978" s="206" t="s">
        <v>83</v>
      </c>
      <c r="AV978" s="12" t="s">
        <v>85</v>
      </c>
      <c r="AW978" s="12" t="s">
        <v>31</v>
      </c>
      <c r="AX978" s="12" t="s">
        <v>75</v>
      </c>
      <c r="AY978" s="206" t="s">
        <v>126</v>
      </c>
    </row>
    <row r="979" spans="1:65" s="13" customFormat="1" ht="11.25">
      <c r="B979" s="207"/>
      <c r="C979" s="208"/>
      <c r="D979" s="191" t="s">
        <v>136</v>
      </c>
      <c r="E979" s="209" t="s">
        <v>1</v>
      </c>
      <c r="F979" s="210" t="s">
        <v>138</v>
      </c>
      <c r="G979" s="208"/>
      <c r="H979" s="211">
        <v>12</v>
      </c>
      <c r="I979" s="212"/>
      <c r="J979" s="208"/>
      <c r="K979" s="208"/>
      <c r="L979" s="213"/>
      <c r="M979" s="214"/>
      <c r="N979" s="215"/>
      <c r="O979" s="215"/>
      <c r="P979" s="215"/>
      <c r="Q979" s="215"/>
      <c r="R979" s="215"/>
      <c r="S979" s="215"/>
      <c r="T979" s="216"/>
      <c r="AT979" s="217" t="s">
        <v>136</v>
      </c>
      <c r="AU979" s="217" t="s">
        <v>83</v>
      </c>
      <c r="AV979" s="13" t="s">
        <v>133</v>
      </c>
      <c r="AW979" s="13" t="s">
        <v>31</v>
      </c>
      <c r="AX979" s="13" t="s">
        <v>83</v>
      </c>
      <c r="AY979" s="217" t="s">
        <v>126</v>
      </c>
    </row>
    <row r="980" spans="1:65" s="2" customFormat="1" ht="24.2" customHeight="1">
      <c r="A980" s="33"/>
      <c r="B980" s="34"/>
      <c r="C980" s="228" t="s">
        <v>751</v>
      </c>
      <c r="D980" s="228" t="s">
        <v>433</v>
      </c>
      <c r="E980" s="229" t="s">
        <v>1264</v>
      </c>
      <c r="F980" s="230" t="s">
        <v>1265</v>
      </c>
      <c r="G980" s="231" t="s">
        <v>588</v>
      </c>
      <c r="H980" s="232">
        <v>72</v>
      </c>
      <c r="I980" s="233"/>
      <c r="J980" s="234">
        <f>ROUND(I980*H980,2)</f>
        <v>0</v>
      </c>
      <c r="K980" s="230" t="s">
        <v>131</v>
      </c>
      <c r="L980" s="38"/>
      <c r="M980" s="235" t="s">
        <v>1</v>
      </c>
      <c r="N980" s="236" t="s">
        <v>40</v>
      </c>
      <c r="O980" s="70"/>
      <c r="P980" s="187">
        <f>O980*H980</f>
        <v>0</v>
      </c>
      <c r="Q980" s="187">
        <v>0</v>
      </c>
      <c r="R980" s="187">
        <f>Q980*H980</f>
        <v>0</v>
      </c>
      <c r="S980" s="187">
        <v>0</v>
      </c>
      <c r="T980" s="188">
        <f>S980*H980</f>
        <v>0</v>
      </c>
      <c r="U980" s="33"/>
      <c r="V980" s="33"/>
      <c r="W980" s="33"/>
      <c r="X980" s="33"/>
      <c r="Y980" s="33"/>
      <c r="Z980" s="33"/>
      <c r="AA980" s="33"/>
      <c r="AB980" s="33"/>
      <c r="AC980" s="33"/>
      <c r="AD980" s="33"/>
      <c r="AE980" s="33"/>
      <c r="AR980" s="189" t="s">
        <v>133</v>
      </c>
      <c r="AT980" s="189" t="s">
        <v>433</v>
      </c>
      <c r="AU980" s="189" t="s">
        <v>83</v>
      </c>
      <c r="AY980" s="16" t="s">
        <v>126</v>
      </c>
      <c r="BE980" s="190">
        <f>IF(N980="základní",J980,0)</f>
        <v>0</v>
      </c>
      <c r="BF980" s="190">
        <f>IF(N980="snížená",J980,0)</f>
        <v>0</v>
      </c>
      <c r="BG980" s="190">
        <f>IF(N980="zákl. přenesená",J980,0)</f>
        <v>0</v>
      </c>
      <c r="BH980" s="190">
        <f>IF(N980="sníž. přenesená",J980,0)</f>
        <v>0</v>
      </c>
      <c r="BI980" s="190">
        <f>IF(N980="nulová",J980,0)</f>
        <v>0</v>
      </c>
      <c r="BJ980" s="16" t="s">
        <v>83</v>
      </c>
      <c r="BK980" s="190">
        <f>ROUND(I980*H980,2)</f>
        <v>0</v>
      </c>
      <c r="BL980" s="16" t="s">
        <v>133</v>
      </c>
      <c r="BM980" s="189" t="s">
        <v>1266</v>
      </c>
    </row>
    <row r="981" spans="1:65" s="2" customFormat="1" ht="68.25">
      <c r="A981" s="33"/>
      <c r="B981" s="34"/>
      <c r="C981" s="35"/>
      <c r="D981" s="191" t="s">
        <v>135</v>
      </c>
      <c r="E981" s="35"/>
      <c r="F981" s="192" t="s">
        <v>1267</v>
      </c>
      <c r="G981" s="35"/>
      <c r="H981" s="35"/>
      <c r="I981" s="193"/>
      <c r="J981" s="35"/>
      <c r="K981" s="35"/>
      <c r="L981" s="38"/>
      <c r="M981" s="194"/>
      <c r="N981" s="195"/>
      <c r="O981" s="70"/>
      <c r="P981" s="70"/>
      <c r="Q981" s="70"/>
      <c r="R981" s="70"/>
      <c r="S981" s="70"/>
      <c r="T981" s="71"/>
      <c r="U981" s="33"/>
      <c r="V981" s="33"/>
      <c r="W981" s="33"/>
      <c r="X981" s="33"/>
      <c r="Y981" s="33"/>
      <c r="Z981" s="33"/>
      <c r="AA981" s="33"/>
      <c r="AB981" s="33"/>
      <c r="AC981" s="33"/>
      <c r="AD981" s="33"/>
      <c r="AE981" s="33"/>
      <c r="AT981" s="16" t="s">
        <v>135</v>
      </c>
      <c r="AU981" s="16" t="s">
        <v>83</v>
      </c>
    </row>
    <row r="982" spans="1:65" s="14" customFormat="1" ht="11.25">
      <c r="B982" s="218"/>
      <c r="C982" s="219"/>
      <c r="D982" s="191" t="s">
        <v>136</v>
      </c>
      <c r="E982" s="220" t="s">
        <v>1</v>
      </c>
      <c r="F982" s="221" t="s">
        <v>1268</v>
      </c>
      <c r="G982" s="219"/>
      <c r="H982" s="220" t="s">
        <v>1</v>
      </c>
      <c r="I982" s="222"/>
      <c r="J982" s="219"/>
      <c r="K982" s="219"/>
      <c r="L982" s="223"/>
      <c r="M982" s="224"/>
      <c r="N982" s="225"/>
      <c r="O982" s="225"/>
      <c r="P982" s="225"/>
      <c r="Q982" s="225"/>
      <c r="R982" s="225"/>
      <c r="S982" s="225"/>
      <c r="T982" s="226"/>
      <c r="AT982" s="227" t="s">
        <v>136</v>
      </c>
      <c r="AU982" s="227" t="s">
        <v>83</v>
      </c>
      <c r="AV982" s="14" t="s">
        <v>83</v>
      </c>
      <c r="AW982" s="14" t="s">
        <v>31</v>
      </c>
      <c r="AX982" s="14" t="s">
        <v>75</v>
      </c>
      <c r="AY982" s="227" t="s">
        <v>126</v>
      </c>
    </row>
    <row r="983" spans="1:65" s="12" customFormat="1" ht="11.25">
      <c r="B983" s="196"/>
      <c r="C983" s="197"/>
      <c r="D983" s="191" t="s">
        <v>136</v>
      </c>
      <c r="E983" s="198" t="s">
        <v>1</v>
      </c>
      <c r="F983" s="199" t="s">
        <v>1269</v>
      </c>
      <c r="G983" s="197"/>
      <c r="H983" s="200">
        <v>26</v>
      </c>
      <c r="I983" s="201"/>
      <c r="J983" s="197"/>
      <c r="K983" s="197"/>
      <c r="L983" s="202"/>
      <c r="M983" s="203"/>
      <c r="N983" s="204"/>
      <c r="O983" s="204"/>
      <c r="P983" s="204"/>
      <c r="Q983" s="204"/>
      <c r="R983" s="204"/>
      <c r="S983" s="204"/>
      <c r="T983" s="205"/>
      <c r="AT983" s="206" t="s">
        <v>136</v>
      </c>
      <c r="AU983" s="206" t="s">
        <v>83</v>
      </c>
      <c r="AV983" s="12" t="s">
        <v>85</v>
      </c>
      <c r="AW983" s="12" t="s">
        <v>31</v>
      </c>
      <c r="AX983" s="12" t="s">
        <v>75</v>
      </c>
      <c r="AY983" s="206" t="s">
        <v>126</v>
      </c>
    </row>
    <row r="984" spans="1:65" s="14" customFormat="1" ht="11.25">
      <c r="B984" s="218"/>
      <c r="C984" s="219"/>
      <c r="D984" s="191" t="s">
        <v>136</v>
      </c>
      <c r="E984" s="220" t="s">
        <v>1</v>
      </c>
      <c r="F984" s="221" t="s">
        <v>1115</v>
      </c>
      <c r="G984" s="219"/>
      <c r="H984" s="220" t="s">
        <v>1</v>
      </c>
      <c r="I984" s="222"/>
      <c r="J984" s="219"/>
      <c r="K984" s="219"/>
      <c r="L984" s="223"/>
      <c r="M984" s="224"/>
      <c r="N984" s="225"/>
      <c r="O984" s="225"/>
      <c r="P984" s="225"/>
      <c r="Q984" s="225"/>
      <c r="R984" s="225"/>
      <c r="S984" s="225"/>
      <c r="T984" s="226"/>
      <c r="AT984" s="227" t="s">
        <v>136</v>
      </c>
      <c r="AU984" s="227" t="s">
        <v>83</v>
      </c>
      <c r="AV984" s="14" t="s">
        <v>83</v>
      </c>
      <c r="AW984" s="14" t="s">
        <v>31</v>
      </c>
      <c r="AX984" s="14" t="s">
        <v>75</v>
      </c>
      <c r="AY984" s="227" t="s">
        <v>126</v>
      </c>
    </row>
    <row r="985" spans="1:65" s="12" customFormat="1" ht="11.25">
      <c r="B985" s="196"/>
      <c r="C985" s="197"/>
      <c r="D985" s="191" t="s">
        <v>136</v>
      </c>
      <c r="E985" s="198" t="s">
        <v>1</v>
      </c>
      <c r="F985" s="199" t="s">
        <v>1270</v>
      </c>
      <c r="G985" s="197"/>
      <c r="H985" s="200">
        <v>24</v>
      </c>
      <c r="I985" s="201"/>
      <c r="J985" s="197"/>
      <c r="K985" s="197"/>
      <c r="L985" s="202"/>
      <c r="M985" s="203"/>
      <c r="N985" s="204"/>
      <c r="O985" s="204"/>
      <c r="P985" s="204"/>
      <c r="Q985" s="204"/>
      <c r="R985" s="204"/>
      <c r="S985" s="204"/>
      <c r="T985" s="205"/>
      <c r="AT985" s="206" t="s">
        <v>136</v>
      </c>
      <c r="AU985" s="206" t="s">
        <v>83</v>
      </c>
      <c r="AV985" s="12" t="s">
        <v>85</v>
      </c>
      <c r="AW985" s="12" t="s">
        <v>31</v>
      </c>
      <c r="AX985" s="12" t="s">
        <v>75</v>
      </c>
      <c r="AY985" s="206" t="s">
        <v>126</v>
      </c>
    </row>
    <row r="986" spans="1:65" s="14" customFormat="1" ht="11.25">
      <c r="B986" s="218"/>
      <c r="C986" s="219"/>
      <c r="D986" s="191" t="s">
        <v>136</v>
      </c>
      <c r="E986" s="220" t="s">
        <v>1</v>
      </c>
      <c r="F986" s="221" t="s">
        <v>1271</v>
      </c>
      <c r="G986" s="219"/>
      <c r="H986" s="220" t="s">
        <v>1</v>
      </c>
      <c r="I986" s="222"/>
      <c r="J986" s="219"/>
      <c r="K986" s="219"/>
      <c r="L986" s="223"/>
      <c r="M986" s="224"/>
      <c r="N986" s="225"/>
      <c r="O986" s="225"/>
      <c r="P986" s="225"/>
      <c r="Q986" s="225"/>
      <c r="R986" s="225"/>
      <c r="S986" s="225"/>
      <c r="T986" s="226"/>
      <c r="AT986" s="227" t="s">
        <v>136</v>
      </c>
      <c r="AU986" s="227" t="s">
        <v>83</v>
      </c>
      <c r="AV986" s="14" t="s">
        <v>83</v>
      </c>
      <c r="AW986" s="14" t="s">
        <v>31</v>
      </c>
      <c r="AX986" s="14" t="s">
        <v>75</v>
      </c>
      <c r="AY986" s="227" t="s">
        <v>126</v>
      </c>
    </row>
    <row r="987" spans="1:65" s="12" customFormat="1" ht="11.25">
      <c r="B987" s="196"/>
      <c r="C987" s="197"/>
      <c r="D987" s="191" t="s">
        <v>136</v>
      </c>
      <c r="E987" s="198" t="s">
        <v>1</v>
      </c>
      <c r="F987" s="199" t="s">
        <v>1272</v>
      </c>
      <c r="G987" s="197"/>
      <c r="H987" s="200">
        <v>16</v>
      </c>
      <c r="I987" s="201"/>
      <c r="J987" s="197"/>
      <c r="K987" s="197"/>
      <c r="L987" s="202"/>
      <c r="M987" s="203"/>
      <c r="N987" s="204"/>
      <c r="O987" s="204"/>
      <c r="P987" s="204"/>
      <c r="Q987" s="204"/>
      <c r="R987" s="204"/>
      <c r="S987" s="204"/>
      <c r="T987" s="205"/>
      <c r="AT987" s="206" t="s">
        <v>136</v>
      </c>
      <c r="AU987" s="206" t="s">
        <v>83</v>
      </c>
      <c r="AV987" s="12" t="s">
        <v>85</v>
      </c>
      <c r="AW987" s="12" t="s">
        <v>31</v>
      </c>
      <c r="AX987" s="12" t="s">
        <v>75</v>
      </c>
      <c r="AY987" s="206" t="s">
        <v>126</v>
      </c>
    </row>
    <row r="988" spans="1:65" s="14" customFormat="1" ht="11.25">
      <c r="B988" s="218"/>
      <c r="C988" s="219"/>
      <c r="D988" s="191" t="s">
        <v>136</v>
      </c>
      <c r="E988" s="220" t="s">
        <v>1</v>
      </c>
      <c r="F988" s="221" t="s">
        <v>592</v>
      </c>
      <c r="G988" s="219"/>
      <c r="H988" s="220" t="s">
        <v>1</v>
      </c>
      <c r="I988" s="222"/>
      <c r="J988" s="219"/>
      <c r="K988" s="219"/>
      <c r="L988" s="223"/>
      <c r="M988" s="224"/>
      <c r="N988" s="225"/>
      <c r="O988" s="225"/>
      <c r="P988" s="225"/>
      <c r="Q988" s="225"/>
      <c r="R988" s="225"/>
      <c r="S988" s="225"/>
      <c r="T988" s="226"/>
      <c r="AT988" s="227" t="s">
        <v>136</v>
      </c>
      <c r="AU988" s="227" t="s">
        <v>83</v>
      </c>
      <c r="AV988" s="14" t="s">
        <v>83</v>
      </c>
      <c r="AW988" s="14" t="s">
        <v>31</v>
      </c>
      <c r="AX988" s="14" t="s">
        <v>75</v>
      </c>
      <c r="AY988" s="227" t="s">
        <v>126</v>
      </c>
    </row>
    <row r="989" spans="1:65" s="12" customFormat="1" ht="11.25">
      <c r="B989" s="196"/>
      <c r="C989" s="197"/>
      <c r="D989" s="191" t="s">
        <v>136</v>
      </c>
      <c r="E989" s="198" t="s">
        <v>1</v>
      </c>
      <c r="F989" s="199" t="s">
        <v>162</v>
      </c>
      <c r="G989" s="197"/>
      <c r="H989" s="200">
        <v>6</v>
      </c>
      <c r="I989" s="201"/>
      <c r="J989" s="197"/>
      <c r="K989" s="197"/>
      <c r="L989" s="202"/>
      <c r="M989" s="203"/>
      <c r="N989" s="204"/>
      <c r="O989" s="204"/>
      <c r="P989" s="204"/>
      <c r="Q989" s="204"/>
      <c r="R989" s="204"/>
      <c r="S989" s="204"/>
      <c r="T989" s="205"/>
      <c r="AT989" s="206" t="s">
        <v>136</v>
      </c>
      <c r="AU989" s="206" t="s">
        <v>83</v>
      </c>
      <c r="AV989" s="12" t="s">
        <v>85</v>
      </c>
      <c r="AW989" s="12" t="s">
        <v>31</v>
      </c>
      <c r="AX989" s="12" t="s">
        <v>75</v>
      </c>
      <c r="AY989" s="206" t="s">
        <v>126</v>
      </c>
    </row>
    <row r="990" spans="1:65" s="13" customFormat="1" ht="11.25">
      <c r="B990" s="207"/>
      <c r="C990" s="208"/>
      <c r="D990" s="191" t="s">
        <v>136</v>
      </c>
      <c r="E990" s="209" t="s">
        <v>1</v>
      </c>
      <c r="F990" s="210" t="s">
        <v>138</v>
      </c>
      <c r="G990" s="208"/>
      <c r="H990" s="211">
        <v>72</v>
      </c>
      <c r="I990" s="212"/>
      <c r="J990" s="208"/>
      <c r="K990" s="208"/>
      <c r="L990" s="213"/>
      <c r="M990" s="214"/>
      <c r="N990" s="215"/>
      <c r="O990" s="215"/>
      <c r="P990" s="215"/>
      <c r="Q990" s="215"/>
      <c r="R990" s="215"/>
      <c r="S990" s="215"/>
      <c r="T990" s="216"/>
      <c r="AT990" s="217" t="s">
        <v>136</v>
      </c>
      <c r="AU990" s="217" t="s">
        <v>83</v>
      </c>
      <c r="AV990" s="13" t="s">
        <v>133</v>
      </c>
      <c r="AW990" s="13" t="s">
        <v>31</v>
      </c>
      <c r="AX990" s="13" t="s">
        <v>83</v>
      </c>
      <c r="AY990" s="217" t="s">
        <v>126</v>
      </c>
    </row>
    <row r="991" spans="1:65" s="2" customFormat="1" ht="24.2" customHeight="1">
      <c r="A991" s="33"/>
      <c r="B991" s="34"/>
      <c r="C991" s="228" t="s">
        <v>756</v>
      </c>
      <c r="D991" s="228" t="s">
        <v>433</v>
      </c>
      <c r="E991" s="229" t="s">
        <v>607</v>
      </c>
      <c r="F991" s="230" t="s">
        <v>608</v>
      </c>
      <c r="G991" s="231" t="s">
        <v>588</v>
      </c>
      <c r="H991" s="232">
        <v>6</v>
      </c>
      <c r="I991" s="233"/>
      <c r="J991" s="234">
        <f>ROUND(I991*H991,2)</f>
        <v>0</v>
      </c>
      <c r="K991" s="230" t="s">
        <v>131</v>
      </c>
      <c r="L991" s="38"/>
      <c r="M991" s="235" t="s">
        <v>1</v>
      </c>
      <c r="N991" s="236" t="s">
        <v>40</v>
      </c>
      <c r="O991" s="70"/>
      <c r="P991" s="187">
        <f>O991*H991</f>
        <v>0</v>
      </c>
      <c r="Q991" s="187">
        <v>0</v>
      </c>
      <c r="R991" s="187">
        <f>Q991*H991</f>
        <v>0</v>
      </c>
      <c r="S991" s="187">
        <v>0</v>
      </c>
      <c r="T991" s="188">
        <f>S991*H991</f>
        <v>0</v>
      </c>
      <c r="U991" s="33"/>
      <c r="V991" s="33"/>
      <c r="W991" s="33"/>
      <c r="X991" s="33"/>
      <c r="Y991" s="33"/>
      <c r="Z991" s="33"/>
      <c r="AA991" s="33"/>
      <c r="AB991" s="33"/>
      <c r="AC991" s="33"/>
      <c r="AD991" s="33"/>
      <c r="AE991" s="33"/>
      <c r="AR991" s="189" t="s">
        <v>133</v>
      </c>
      <c r="AT991" s="189" t="s">
        <v>433</v>
      </c>
      <c r="AU991" s="189" t="s">
        <v>83</v>
      </c>
      <c r="AY991" s="16" t="s">
        <v>126</v>
      </c>
      <c r="BE991" s="190">
        <f>IF(N991="základní",J991,0)</f>
        <v>0</v>
      </c>
      <c r="BF991" s="190">
        <f>IF(N991="snížená",J991,0)</f>
        <v>0</v>
      </c>
      <c r="BG991" s="190">
        <f>IF(N991="zákl. přenesená",J991,0)</f>
        <v>0</v>
      </c>
      <c r="BH991" s="190">
        <f>IF(N991="sníž. přenesená",J991,0)</f>
        <v>0</v>
      </c>
      <c r="BI991" s="190">
        <f>IF(N991="nulová",J991,0)</f>
        <v>0</v>
      </c>
      <c r="BJ991" s="16" t="s">
        <v>83</v>
      </c>
      <c r="BK991" s="190">
        <f>ROUND(I991*H991,2)</f>
        <v>0</v>
      </c>
      <c r="BL991" s="16" t="s">
        <v>133</v>
      </c>
      <c r="BM991" s="189" t="s">
        <v>1273</v>
      </c>
    </row>
    <row r="992" spans="1:65" s="2" customFormat="1" ht="58.5">
      <c r="A992" s="33"/>
      <c r="B992" s="34"/>
      <c r="C992" s="35"/>
      <c r="D992" s="191" t="s">
        <v>135</v>
      </c>
      <c r="E992" s="35"/>
      <c r="F992" s="192" t="s">
        <v>610</v>
      </c>
      <c r="G992" s="35"/>
      <c r="H992" s="35"/>
      <c r="I992" s="193"/>
      <c r="J992" s="35"/>
      <c r="K992" s="35"/>
      <c r="L992" s="38"/>
      <c r="M992" s="194"/>
      <c r="N992" s="195"/>
      <c r="O992" s="70"/>
      <c r="P992" s="70"/>
      <c r="Q992" s="70"/>
      <c r="R992" s="70"/>
      <c r="S992" s="70"/>
      <c r="T992" s="71"/>
      <c r="U992" s="33"/>
      <c r="V992" s="33"/>
      <c r="W992" s="33"/>
      <c r="X992" s="33"/>
      <c r="Y992" s="33"/>
      <c r="Z992" s="33"/>
      <c r="AA992" s="33"/>
      <c r="AB992" s="33"/>
      <c r="AC992" s="33"/>
      <c r="AD992" s="33"/>
      <c r="AE992" s="33"/>
      <c r="AT992" s="16" t="s">
        <v>135</v>
      </c>
      <c r="AU992" s="16" t="s">
        <v>83</v>
      </c>
    </row>
    <row r="993" spans="1:65" s="14" customFormat="1" ht="11.25">
      <c r="B993" s="218"/>
      <c r="C993" s="219"/>
      <c r="D993" s="191" t="s">
        <v>136</v>
      </c>
      <c r="E993" s="220" t="s">
        <v>1</v>
      </c>
      <c r="F993" s="221" t="s">
        <v>1024</v>
      </c>
      <c r="G993" s="219"/>
      <c r="H993" s="220" t="s">
        <v>1</v>
      </c>
      <c r="I993" s="222"/>
      <c r="J993" s="219"/>
      <c r="K993" s="219"/>
      <c r="L993" s="223"/>
      <c r="M993" s="224"/>
      <c r="N993" s="225"/>
      <c r="O993" s="225"/>
      <c r="P993" s="225"/>
      <c r="Q993" s="225"/>
      <c r="R993" s="225"/>
      <c r="S993" s="225"/>
      <c r="T993" s="226"/>
      <c r="AT993" s="227" t="s">
        <v>136</v>
      </c>
      <c r="AU993" s="227" t="s">
        <v>83</v>
      </c>
      <c r="AV993" s="14" t="s">
        <v>83</v>
      </c>
      <c r="AW993" s="14" t="s">
        <v>31</v>
      </c>
      <c r="AX993" s="14" t="s">
        <v>75</v>
      </c>
      <c r="AY993" s="227" t="s">
        <v>126</v>
      </c>
    </row>
    <row r="994" spans="1:65" s="12" customFormat="1" ht="11.25">
      <c r="B994" s="196"/>
      <c r="C994" s="197"/>
      <c r="D994" s="191" t="s">
        <v>136</v>
      </c>
      <c r="E994" s="198" t="s">
        <v>1</v>
      </c>
      <c r="F994" s="199" t="s">
        <v>1274</v>
      </c>
      <c r="G994" s="197"/>
      <c r="H994" s="200">
        <v>0.85599999999999998</v>
      </c>
      <c r="I994" s="201"/>
      <c r="J994" s="197"/>
      <c r="K994" s="197"/>
      <c r="L994" s="202"/>
      <c r="M994" s="203"/>
      <c r="N994" s="204"/>
      <c r="O994" s="204"/>
      <c r="P994" s="204"/>
      <c r="Q994" s="204"/>
      <c r="R994" s="204"/>
      <c r="S994" s="204"/>
      <c r="T994" s="205"/>
      <c r="AT994" s="206" t="s">
        <v>136</v>
      </c>
      <c r="AU994" s="206" t="s">
        <v>83</v>
      </c>
      <c r="AV994" s="12" t="s">
        <v>85</v>
      </c>
      <c r="AW994" s="12" t="s">
        <v>31</v>
      </c>
      <c r="AX994" s="12" t="s">
        <v>75</v>
      </c>
      <c r="AY994" s="206" t="s">
        <v>126</v>
      </c>
    </row>
    <row r="995" spans="1:65" s="12" customFormat="1" ht="11.25">
      <c r="B995" s="196"/>
      <c r="C995" s="197"/>
      <c r="D995" s="191" t="s">
        <v>136</v>
      </c>
      <c r="E995" s="198" t="s">
        <v>1</v>
      </c>
      <c r="F995" s="199" t="s">
        <v>1275</v>
      </c>
      <c r="G995" s="197"/>
      <c r="H995" s="200">
        <v>1.1439999999999999</v>
      </c>
      <c r="I995" s="201"/>
      <c r="J995" s="197"/>
      <c r="K995" s="197"/>
      <c r="L995" s="202"/>
      <c r="M995" s="203"/>
      <c r="N995" s="204"/>
      <c r="O995" s="204"/>
      <c r="P995" s="204"/>
      <c r="Q995" s="204"/>
      <c r="R995" s="204"/>
      <c r="S995" s="204"/>
      <c r="T995" s="205"/>
      <c r="AT995" s="206" t="s">
        <v>136</v>
      </c>
      <c r="AU995" s="206" t="s">
        <v>83</v>
      </c>
      <c r="AV995" s="12" t="s">
        <v>85</v>
      </c>
      <c r="AW995" s="12" t="s">
        <v>31</v>
      </c>
      <c r="AX995" s="12" t="s">
        <v>75</v>
      </c>
      <c r="AY995" s="206" t="s">
        <v>126</v>
      </c>
    </row>
    <row r="996" spans="1:65" s="14" customFormat="1" ht="11.25">
      <c r="B996" s="218"/>
      <c r="C996" s="219"/>
      <c r="D996" s="191" t="s">
        <v>136</v>
      </c>
      <c r="E996" s="220" t="s">
        <v>1</v>
      </c>
      <c r="F996" s="221" t="s">
        <v>1027</v>
      </c>
      <c r="G996" s="219"/>
      <c r="H996" s="220" t="s">
        <v>1</v>
      </c>
      <c r="I996" s="222"/>
      <c r="J996" s="219"/>
      <c r="K996" s="219"/>
      <c r="L996" s="223"/>
      <c r="M996" s="224"/>
      <c r="N996" s="225"/>
      <c r="O996" s="225"/>
      <c r="P996" s="225"/>
      <c r="Q996" s="225"/>
      <c r="R996" s="225"/>
      <c r="S996" s="225"/>
      <c r="T996" s="226"/>
      <c r="AT996" s="227" t="s">
        <v>136</v>
      </c>
      <c r="AU996" s="227" t="s">
        <v>83</v>
      </c>
      <c r="AV996" s="14" t="s">
        <v>83</v>
      </c>
      <c r="AW996" s="14" t="s">
        <v>31</v>
      </c>
      <c r="AX996" s="14" t="s">
        <v>75</v>
      </c>
      <c r="AY996" s="227" t="s">
        <v>126</v>
      </c>
    </row>
    <row r="997" spans="1:65" s="12" customFormat="1" ht="11.25">
      <c r="B997" s="196"/>
      <c r="C997" s="197"/>
      <c r="D997" s="191" t="s">
        <v>136</v>
      </c>
      <c r="E997" s="198" t="s">
        <v>1</v>
      </c>
      <c r="F997" s="199" t="s">
        <v>1274</v>
      </c>
      <c r="G997" s="197"/>
      <c r="H997" s="200">
        <v>0.85599999999999998</v>
      </c>
      <c r="I997" s="201"/>
      <c r="J997" s="197"/>
      <c r="K997" s="197"/>
      <c r="L997" s="202"/>
      <c r="M997" s="203"/>
      <c r="N997" s="204"/>
      <c r="O997" s="204"/>
      <c r="P997" s="204"/>
      <c r="Q997" s="204"/>
      <c r="R997" s="204"/>
      <c r="S997" s="204"/>
      <c r="T997" s="205"/>
      <c r="AT997" s="206" t="s">
        <v>136</v>
      </c>
      <c r="AU997" s="206" t="s">
        <v>83</v>
      </c>
      <c r="AV997" s="12" t="s">
        <v>85</v>
      </c>
      <c r="AW997" s="12" t="s">
        <v>31</v>
      </c>
      <c r="AX997" s="12" t="s">
        <v>75</v>
      </c>
      <c r="AY997" s="206" t="s">
        <v>126</v>
      </c>
    </row>
    <row r="998" spans="1:65" s="12" customFormat="1" ht="11.25">
      <c r="B998" s="196"/>
      <c r="C998" s="197"/>
      <c r="D998" s="191" t="s">
        <v>136</v>
      </c>
      <c r="E998" s="198" t="s">
        <v>1</v>
      </c>
      <c r="F998" s="199" t="s">
        <v>1275</v>
      </c>
      <c r="G998" s="197"/>
      <c r="H998" s="200">
        <v>1.1439999999999999</v>
      </c>
      <c r="I998" s="201"/>
      <c r="J998" s="197"/>
      <c r="K998" s="197"/>
      <c r="L998" s="202"/>
      <c r="M998" s="203"/>
      <c r="N998" s="204"/>
      <c r="O998" s="204"/>
      <c r="P998" s="204"/>
      <c r="Q998" s="204"/>
      <c r="R998" s="204"/>
      <c r="S998" s="204"/>
      <c r="T998" s="205"/>
      <c r="AT998" s="206" t="s">
        <v>136</v>
      </c>
      <c r="AU998" s="206" t="s">
        <v>83</v>
      </c>
      <c r="AV998" s="12" t="s">
        <v>85</v>
      </c>
      <c r="AW998" s="12" t="s">
        <v>31</v>
      </c>
      <c r="AX998" s="12" t="s">
        <v>75</v>
      </c>
      <c r="AY998" s="206" t="s">
        <v>126</v>
      </c>
    </row>
    <row r="999" spans="1:65" s="14" customFormat="1" ht="11.25">
      <c r="B999" s="218"/>
      <c r="C999" s="219"/>
      <c r="D999" s="191" t="s">
        <v>136</v>
      </c>
      <c r="E999" s="220" t="s">
        <v>1</v>
      </c>
      <c r="F999" s="221" t="s">
        <v>1028</v>
      </c>
      <c r="G999" s="219"/>
      <c r="H999" s="220" t="s">
        <v>1</v>
      </c>
      <c r="I999" s="222"/>
      <c r="J999" s="219"/>
      <c r="K999" s="219"/>
      <c r="L999" s="223"/>
      <c r="M999" s="224"/>
      <c r="N999" s="225"/>
      <c r="O999" s="225"/>
      <c r="P999" s="225"/>
      <c r="Q999" s="225"/>
      <c r="R999" s="225"/>
      <c r="S999" s="225"/>
      <c r="T999" s="226"/>
      <c r="AT999" s="227" t="s">
        <v>136</v>
      </c>
      <c r="AU999" s="227" t="s">
        <v>83</v>
      </c>
      <c r="AV999" s="14" t="s">
        <v>83</v>
      </c>
      <c r="AW999" s="14" t="s">
        <v>31</v>
      </c>
      <c r="AX999" s="14" t="s">
        <v>75</v>
      </c>
      <c r="AY999" s="227" t="s">
        <v>126</v>
      </c>
    </row>
    <row r="1000" spans="1:65" s="12" customFormat="1" ht="11.25">
      <c r="B1000" s="196"/>
      <c r="C1000" s="197"/>
      <c r="D1000" s="191" t="s">
        <v>136</v>
      </c>
      <c r="E1000" s="198" t="s">
        <v>1</v>
      </c>
      <c r="F1000" s="199" t="s">
        <v>1276</v>
      </c>
      <c r="G1000" s="197"/>
      <c r="H1000" s="200">
        <v>1.1890000000000001</v>
      </c>
      <c r="I1000" s="201"/>
      <c r="J1000" s="197"/>
      <c r="K1000" s="197"/>
      <c r="L1000" s="202"/>
      <c r="M1000" s="203"/>
      <c r="N1000" s="204"/>
      <c r="O1000" s="204"/>
      <c r="P1000" s="204"/>
      <c r="Q1000" s="204"/>
      <c r="R1000" s="204"/>
      <c r="S1000" s="204"/>
      <c r="T1000" s="205"/>
      <c r="AT1000" s="206" t="s">
        <v>136</v>
      </c>
      <c r="AU1000" s="206" t="s">
        <v>83</v>
      </c>
      <c r="AV1000" s="12" t="s">
        <v>85</v>
      </c>
      <c r="AW1000" s="12" t="s">
        <v>31</v>
      </c>
      <c r="AX1000" s="12" t="s">
        <v>75</v>
      </c>
      <c r="AY1000" s="206" t="s">
        <v>126</v>
      </c>
    </row>
    <row r="1001" spans="1:65" s="12" customFormat="1" ht="11.25">
      <c r="B1001" s="196"/>
      <c r="C1001" s="197"/>
      <c r="D1001" s="191" t="s">
        <v>136</v>
      </c>
      <c r="E1001" s="198" t="s">
        <v>1</v>
      </c>
      <c r="F1001" s="199" t="s">
        <v>1277</v>
      </c>
      <c r="G1001" s="197"/>
      <c r="H1001" s="200">
        <v>0.81100000000000005</v>
      </c>
      <c r="I1001" s="201"/>
      <c r="J1001" s="197"/>
      <c r="K1001" s="197"/>
      <c r="L1001" s="202"/>
      <c r="M1001" s="203"/>
      <c r="N1001" s="204"/>
      <c r="O1001" s="204"/>
      <c r="P1001" s="204"/>
      <c r="Q1001" s="204"/>
      <c r="R1001" s="204"/>
      <c r="S1001" s="204"/>
      <c r="T1001" s="205"/>
      <c r="AT1001" s="206" t="s">
        <v>136</v>
      </c>
      <c r="AU1001" s="206" t="s">
        <v>83</v>
      </c>
      <c r="AV1001" s="12" t="s">
        <v>85</v>
      </c>
      <c r="AW1001" s="12" t="s">
        <v>31</v>
      </c>
      <c r="AX1001" s="12" t="s">
        <v>75</v>
      </c>
      <c r="AY1001" s="206" t="s">
        <v>126</v>
      </c>
    </row>
    <row r="1002" spans="1:65" s="13" customFormat="1" ht="11.25">
      <c r="B1002" s="207"/>
      <c r="C1002" s="208"/>
      <c r="D1002" s="191" t="s">
        <v>136</v>
      </c>
      <c r="E1002" s="209" t="s">
        <v>1</v>
      </c>
      <c r="F1002" s="210" t="s">
        <v>138</v>
      </c>
      <c r="G1002" s="208"/>
      <c r="H1002" s="211">
        <v>6</v>
      </c>
      <c r="I1002" s="212"/>
      <c r="J1002" s="208"/>
      <c r="K1002" s="208"/>
      <c r="L1002" s="213"/>
      <c r="M1002" s="214"/>
      <c r="N1002" s="215"/>
      <c r="O1002" s="215"/>
      <c r="P1002" s="215"/>
      <c r="Q1002" s="215"/>
      <c r="R1002" s="215"/>
      <c r="S1002" s="215"/>
      <c r="T1002" s="216"/>
      <c r="AT1002" s="217" t="s">
        <v>136</v>
      </c>
      <c r="AU1002" s="217" t="s">
        <v>83</v>
      </c>
      <c r="AV1002" s="13" t="s">
        <v>133</v>
      </c>
      <c r="AW1002" s="13" t="s">
        <v>31</v>
      </c>
      <c r="AX1002" s="13" t="s">
        <v>83</v>
      </c>
      <c r="AY1002" s="217" t="s">
        <v>126</v>
      </c>
    </row>
    <row r="1003" spans="1:65" s="2" customFormat="1" ht="37.9" customHeight="1">
      <c r="A1003" s="33"/>
      <c r="B1003" s="34"/>
      <c r="C1003" s="228" t="s">
        <v>761</v>
      </c>
      <c r="D1003" s="228" t="s">
        <v>433</v>
      </c>
      <c r="E1003" s="229" t="s">
        <v>620</v>
      </c>
      <c r="F1003" s="230" t="s">
        <v>621</v>
      </c>
      <c r="G1003" s="231" t="s">
        <v>130</v>
      </c>
      <c r="H1003" s="232">
        <v>214</v>
      </c>
      <c r="I1003" s="233"/>
      <c r="J1003" s="234">
        <f>ROUND(I1003*H1003,2)</f>
        <v>0</v>
      </c>
      <c r="K1003" s="230" t="s">
        <v>131</v>
      </c>
      <c r="L1003" s="38"/>
      <c r="M1003" s="235" t="s">
        <v>1</v>
      </c>
      <c r="N1003" s="236" t="s">
        <v>40</v>
      </c>
      <c r="O1003" s="70"/>
      <c r="P1003" s="187">
        <f>O1003*H1003</f>
        <v>0</v>
      </c>
      <c r="Q1003" s="187">
        <v>0</v>
      </c>
      <c r="R1003" s="187">
        <f>Q1003*H1003</f>
        <v>0</v>
      </c>
      <c r="S1003" s="187">
        <v>0</v>
      </c>
      <c r="T1003" s="188">
        <f>S1003*H1003</f>
        <v>0</v>
      </c>
      <c r="U1003" s="33"/>
      <c r="V1003" s="33"/>
      <c r="W1003" s="33"/>
      <c r="X1003" s="33"/>
      <c r="Y1003" s="33"/>
      <c r="Z1003" s="33"/>
      <c r="AA1003" s="33"/>
      <c r="AB1003" s="33"/>
      <c r="AC1003" s="33"/>
      <c r="AD1003" s="33"/>
      <c r="AE1003" s="33"/>
      <c r="AR1003" s="189" t="s">
        <v>133</v>
      </c>
      <c r="AT1003" s="189" t="s">
        <v>433</v>
      </c>
      <c r="AU1003" s="189" t="s">
        <v>83</v>
      </c>
      <c r="AY1003" s="16" t="s">
        <v>126</v>
      </c>
      <c r="BE1003" s="190">
        <f>IF(N1003="základní",J1003,0)</f>
        <v>0</v>
      </c>
      <c r="BF1003" s="190">
        <f>IF(N1003="snížená",J1003,0)</f>
        <v>0</v>
      </c>
      <c r="BG1003" s="190">
        <f>IF(N1003="zákl. přenesená",J1003,0)</f>
        <v>0</v>
      </c>
      <c r="BH1003" s="190">
        <f>IF(N1003="sníž. přenesená",J1003,0)</f>
        <v>0</v>
      </c>
      <c r="BI1003" s="190">
        <f>IF(N1003="nulová",J1003,0)</f>
        <v>0</v>
      </c>
      <c r="BJ1003" s="16" t="s">
        <v>83</v>
      </c>
      <c r="BK1003" s="190">
        <f>ROUND(I1003*H1003,2)</f>
        <v>0</v>
      </c>
      <c r="BL1003" s="16" t="s">
        <v>133</v>
      </c>
      <c r="BM1003" s="189" t="s">
        <v>1278</v>
      </c>
    </row>
    <row r="1004" spans="1:65" s="2" customFormat="1" ht="58.5">
      <c r="A1004" s="33"/>
      <c r="B1004" s="34"/>
      <c r="C1004" s="35"/>
      <c r="D1004" s="191" t="s">
        <v>135</v>
      </c>
      <c r="E1004" s="35"/>
      <c r="F1004" s="192" t="s">
        <v>623</v>
      </c>
      <c r="G1004" s="35"/>
      <c r="H1004" s="35"/>
      <c r="I1004" s="193"/>
      <c r="J1004" s="35"/>
      <c r="K1004" s="35"/>
      <c r="L1004" s="38"/>
      <c r="M1004" s="194"/>
      <c r="N1004" s="195"/>
      <c r="O1004" s="70"/>
      <c r="P1004" s="70"/>
      <c r="Q1004" s="70"/>
      <c r="R1004" s="70"/>
      <c r="S1004" s="70"/>
      <c r="T1004" s="71"/>
      <c r="U1004" s="33"/>
      <c r="V1004" s="33"/>
      <c r="W1004" s="33"/>
      <c r="X1004" s="33"/>
      <c r="Y1004" s="33"/>
      <c r="Z1004" s="33"/>
      <c r="AA1004" s="33"/>
      <c r="AB1004" s="33"/>
      <c r="AC1004" s="33"/>
      <c r="AD1004" s="33"/>
      <c r="AE1004" s="33"/>
      <c r="AT1004" s="16" t="s">
        <v>135</v>
      </c>
      <c r="AU1004" s="16" t="s">
        <v>83</v>
      </c>
    </row>
    <row r="1005" spans="1:65" s="14" customFormat="1" ht="11.25">
      <c r="B1005" s="218"/>
      <c r="C1005" s="219"/>
      <c r="D1005" s="191" t="s">
        <v>136</v>
      </c>
      <c r="E1005" s="220" t="s">
        <v>1</v>
      </c>
      <c r="F1005" s="221" t="s">
        <v>1028</v>
      </c>
      <c r="G1005" s="219"/>
      <c r="H1005" s="220" t="s">
        <v>1</v>
      </c>
      <c r="I1005" s="222"/>
      <c r="J1005" s="219"/>
      <c r="K1005" s="219"/>
      <c r="L1005" s="223"/>
      <c r="M1005" s="224"/>
      <c r="N1005" s="225"/>
      <c r="O1005" s="225"/>
      <c r="P1005" s="225"/>
      <c r="Q1005" s="225"/>
      <c r="R1005" s="225"/>
      <c r="S1005" s="225"/>
      <c r="T1005" s="226"/>
      <c r="AT1005" s="227" t="s">
        <v>136</v>
      </c>
      <c r="AU1005" s="227" t="s">
        <v>83</v>
      </c>
      <c r="AV1005" s="14" t="s">
        <v>83</v>
      </c>
      <c r="AW1005" s="14" t="s">
        <v>31</v>
      </c>
      <c r="AX1005" s="14" t="s">
        <v>75</v>
      </c>
      <c r="AY1005" s="227" t="s">
        <v>126</v>
      </c>
    </row>
    <row r="1006" spans="1:65" s="12" customFormat="1" ht="11.25">
      <c r="B1006" s="196"/>
      <c r="C1006" s="197"/>
      <c r="D1006" s="191" t="s">
        <v>136</v>
      </c>
      <c r="E1006" s="198" t="s">
        <v>1</v>
      </c>
      <c r="F1006" s="199" t="s">
        <v>1279</v>
      </c>
      <c r="G1006" s="197"/>
      <c r="H1006" s="200">
        <v>214</v>
      </c>
      <c r="I1006" s="201"/>
      <c r="J1006" s="197"/>
      <c r="K1006" s="197"/>
      <c r="L1006" s="202"/>
      <c r="M1006" s="203"/>
      <c r="N1006" s="204"/>
      <c r="O1006" s="204"/>
      <c r="P1006" s="204"/>
      <c r="Q1006" s="204"/>
      <c r="R1006" s="204"/>
      <c r="S1006" s="204"/>
      <c r="T1006" s="205"/>
      <c r="AT1006" s="206" t="s">
        <v>136</v>
      </c>
      <c r="AU1006" s="206" t="s">
        <v>83</v>
      </c>
      <c r="AV1006" s="12" t="s">
        <v>85</v>
      </c>
      <c r="AW1006" s="12" t="s">
        <v>31</v>
      </c>
      <c r="AX1006" s="12" t="s">
        <v>75</v>
      </c>
      <c r="AY1006" s="206" t="s">
        <v>126</v>
      </c>
    </row>
    <row r="1007" spans="1:65" s="13" customFormat="1" ht="11.25">
      <c r="B1007" s="207"/>
      <c r="C1007" s="208"/>
      <c r="D1007" s="191" t="s">
        <v>136</v>
      </c>
      <c r="E1007" s="209" t="s">
        <v>1</v>
      </c>
      <c r="F1007" s="210" t="s">
        <v>138</v>
      </c>
      <c r="G1007" s="208"/>
      <c r="H1007" s="211">
        <v>214</v>
      </c>
      <c r="I1007" s="212"/>
      <c r="J1007" s="208"/>
      <c r="K1007" s="208"/>
      <c r="L1007" s="213"/>
      <c r="M1007" s="214"/>
      <c r="N1007" s="215"/>
      <c r="O1007" s="215"/>
      <c r="P1007" s="215"/>
      <c r="Q1007" s="215"/>
      <c r="R1007" s="215"/>
      <c r="S1007" s="215"/>
      <c r="T1007" s="216"/>
      <c r="AT1007" s="217" t="s">
        <v>136</v>
      </c>
      <c r="AU1007" s="217" t="s">
        <v>83</v>
      </c>
      <c r="AV1007" s="13" t="s">
        <v>133</v>
      </c>
      <c r="AW1007" s="13" t="s">
        <v>31</v>
      </c>
      <c r="AX1007" s="13" t="s">
        <v>83</v>
      </c>
      <c r="AY1007" s="217" t="s">
        <v>126</v>
      </c>
    </row>
    <row r="1008" spans="1:65" s="2" customFormat="1" ht="37.9" customHeight="1">
      <c r="A1008" s="33"/>
      <c r="B1008" s="34"/>
      <c r="C1008" s="228" t="s">
        <v>766</v>
      </c>
      <c r="D1008" s="228" t="s">
        <v>433</v>
      </c>
      <c r="E1008" s="229" t="s">
        <v>625</v>
      </c>
      <c r="F1008" s="230" t="s">
        <v>626</v>
      </c>
      <c r="G1008" s="231" t="s">
        <v>130</v>
      </c>
      <c r="H1008" s="232">
        <v>318</v>
      </c>
      <c r="I1008" s="233"/>
      <c r="J1008" s="234">
        <f>ROUND(I1008*H1008,2)</f>
        <v>0</v>
      </c>
      <c r="K1008" s="230" t="s">
        <v>131</v>
      </c>
      <c r="L1008" s="38"/>
      <c r="M1008" s="235" t="s">
        <v>1</v>
      </c>
      <c r="N1008" s="236" t="s">
        <v>40</v>
      </c>
      <c r="O1008" s="70"/>
      <c r="P1008" s="187">
        <f>O1008*H1008</f>
        <v>0</v>
      </c>
      <c r="Q1008" s="187">
        <v>0</v>
      </c>
      <c r="R1008" s="187">
        <f>Q1008*H1008</f>
        <v>0</v>
      </c>
      <c r="S1008" s="187">
        <v>0</v>
      </c>
      <c r="T1008" s="188">
        <f>S1008*H1008</f>
        <v>0</v>
      </c>
      <c r="U1008" s="33"/>
      <c r="V1008" s="33"/>
      <c r="W1008" s="33"/>
      <c r="X1008" s="33"/>
      <c r="Y1008" s="33"/>
      <c r="Z1008" s="33"/>
      <c r="AA1008" s="33"/>
      <c r="AB1008" s="33"/>
      <c r="AC1008" s="33"/>
      <c r="AD1008" s="33"/>
      <c r="AE1008" s="33"/>
      <c r="AR1008" s="189" t="s">
        <v>133</v>
      </c>
      <c r="AT1008" s="189" t="s">
        <v>433</v>
      </c>
      <c r="AU1008" s="189" t="s">
        <v>83</v>
      </c>
      <c r="AY1008" s="16" t="s">
        <v>126</v>
      </c>
      <c r="BE1008" s="190">
        <f>IF(N1008="základní",J1008,0)</f>
        <v>0</v>
      </c>
      <c r="BF1008" s="190">
        <f>IF(N1008="snížená",J1008,0)</f>
        <v>0</v>
      </c>
      <c r="BG1008" s="190">
        <f>IF(N1008="zákl. přenesená",J1008,0)</f>
        <v>0</v>
      </c>
      <c r="BH1008" s="190">
        <f>IF(N1008="sníž. přenesená",J1008,0)</f>
        <v>0</v>
      </c>
      <c r="BI1008" s="190">
        <f>IF(N1008="nulová",J1008,0)</f>
        <v>0</v>
      </c>
      <c r="BJ1008" s="16" t="s">
        <v>83</v>
      </c>
      <c r="BK1008" s="190">
        <f>ROUND(I1008*H1008,2)</f>
        <v>0</v>
      </c>
      <c r="BL1008" s="16" t="s">
        <v>133</v>
      </c>
      <c r="BM1008" s="189" t="s">
        <v>1280</v>
      </c>
    </row>
    <row r="1009" spans="1:65" s="2" customFormat="1" ht="58.5">
      <c r="A1009" s="33"/>
      <c r="B1009" s="34"/>
      <c r="C1009" s="35"/>
      <c r="D1009" s="191" t="s">
        <v>135</v>
      </c>
      <c r="E1009" s="35"/>
      <c r="F1009" s="192" t="s">
        <v>628</v>
      </c>
      <c r="G1009" s="35"/>
      <c r="H1009" s="35"/>
      <c r="I1009" s="193"/>
      <c r="J1009" s="35"/>
      <c r="K1009" s="35"/>
      <c r="L1009" s="38"/>
      <c r="M1009" s="194"/>
      <c r="N1009" s="195"/>
      <c r="O1009" s="70"/>
      <c r="P1009" s="70"/>
      <c r="Q1009" s="70"/>
      <c r="R1009" s="70"/>
      <c r="S1009" s="70"/>
      <c r="T1009" s="71"/>
      <c r="U1009" s="33"/>
      <c r="V1009" s="33"/>
      <c r="W1009" s="33"/>
      <c r="X1009" s="33"/>
      <c r="Y1009" s="33"/>
      <c r="Z1009" s="33"/>
      <c r="AA1009" s="33"/>
      <c r="AB1009" s="33"/>
      <c r="AC1009" s="33"/>
      <c r="AD1009" s="33"/>
      <c r="AE1009" s="33"/>
      <c r="AT1009" s="16" t="s">
        <v>135</v>
      </c>
      <c r="AU1009" s="16" t="s">
        <v>83</v>
      </c>
    </row>
    <row r="1010" spans="1:65" s="14" customFormat="1" ht="11.25">
      <c r="B1010" s="218"/>
      <c r="C1010" s="219"/>
      <c r="D1010" s="191" t="s">
        <v>136</v>
      </c>
      <c r="E1010" s="220" t="s">
        <v>1</v>
      </c>
      <c r="F1010" s="221" t="s">
        <v>1024</v>
      </c>
      <c r="G1010" s="219"/>
      <c r="H1010" s="220" t="s">
        <v>1</v>
      </c>
      <c r="I1010" s="222"/>
      <c r="J1010" s="219"/>
      <c r="K1010" s="219"/>
      <c r="L1010" s="223"/>
      <c r="M1010" s="224"/>
      <c r="N1010" s="225"/>
      <c r="O1010" s="225"/>
      <c r="P1010" s="225"/>
      <c r="Q1010" s="225"/>
      <c r="R1010" s="225"/>
      <c r="S1010" s="225"/>
      <c r="T1010" s="226"/>
      <c r="AT1010" s="227" t="s">
        <v>136</v>
      </c>
      <c r="AU1010" s="227" t="s">
        <v>83</v>
      </c>
      <c r="AV1010" s="14" t="s">
        <v>83</v>
      </c>
      <c r="AW1010" s="14" t="s">
        <v>31</v>
      </c>
      <c r="AX1010" s="14" t="s">
        <v>75</v>
      </c>
      <c r="AY1010" s="227" t="s">
        <v>126</v>
      </c>
    </row>
    <row r="1011" spans="1:65" s="12" customFormat="1" ht="11.25">
      <c r="B1011" s="196"/>
      <c r="C1011" s="197"/>
      <c r="D1011" s="191" t="s">
        <v>136</v>
      </c>
      <c r="E1011" s="198" t="s">
        <v>1</v>
      </c>
      <c r="F1011" s="199" t="s">
        <v>1281</v>
      </c>
      <c r="G1011" s="197"/>
      <c r="H1011" s="200">
        <v>154</v>
      </c>
      <c r="I1011" s="201"/>
      <c r="J1011" s="197"/>
      <c r="K1011" s="197"/>
      <c r="L1011" s="202"/>
      <c r="M1011" s="203"/>
      <c r="N1011" s="204"/>
      <c r="O1011" s="204"/>
      <c r="P1011" s="204"/>
      <c r="Q1011" s="204"/>
      <c r="R1011" s="204"/>
      <c r="S1011" s="204"/>
      <c r="T1011" s="205"/>
      <c r="AT1011" s="206" t="s">
        <v>136</v>
      </c>
      <c r="AU1011" s="206" t="s">
        <v>83</v>
      </c>
      <c r="AV1011" s="12" t="s">
        <v>85</v>
      </c>
      <c r="AW1011" s="12" t="s">
        <v>31</v>
      </c>
      <c r="AX1011" s="12" t="s">
        <v>75</v>
      </c>
      <c r="AY1011" s="206" t="s">
        <v>126</v>
      </c>
    </row>
    <row r="1012" spans="1:65" s="14" customFormat="1" ht="11.25">
      <c r="B1012" s="218"/>
      <c r="C1012" s="219"/>
      <c r="D1012" s="191" t="s">
        <v>136</v>
      </c>
      <c r="E1012" s="220" t="s">
        <v>1</v>
      </c>
      <c r="F1012" s="221" t="s">
        <v>1027</v>
      </c>
      <c r="G1012" s="219"/>
      <c r="H1012" s="220" t="s">
        <v>1</v>
      </c>
      <c r="I1012" s="222"/>
      <c r="J1012" s="219"/>
      <c r="K1012" s="219"/>
      <c r="L1012" s="223"/>
      <c r="M1012" s="224"/>
      <c r="N1012" s="225"/>
      <c r="O1012" s="225"/>
      <c r="P1012" s="225"/>
      <c r="Q1012" s="225"/>
      <c r="R1012" s="225"/>
      <c r="S1012" s="225"/>
      <c r="T1012" s="226"/>
      <c r="AT1012" s="227" t="s">
        <v>136</v>
      </c>
      <c r="AU1012" s="227" t="s">
        <v>83</v>
      </c>
      <c r="AV1012" s="14" t="s">
        <v>83</v>
      </c>
      <c r="AW1012" s="14" t="s">
        <v>31</v>
      </c>
      <c r="AX1012" s="14" t="s">
        <v>75</v>
      </c>
      <c r="AY1012" s="227" t="s">
        <v>126</v>
      </c>
    </row>
    <row r="1013" spans="1:65" s="12" customFormat="1" ht="11.25">
      <c r="B1013" s="196"/>
      <c r="C1013" s="197"/>
      <c r="D1013" s="191" t="s">
        <v>136</v>
      </c>
      <c r="E1013" s="198" t="s">
        <v>1</v>
      </c>
      <c r="F1013" s="199" t="s">
        <v>1281</v>
      </c>
      <c r="G1013" s="197"/>
      <c r="H1013" s="200">
        <v>154</v>
      </c>
      <c r="I1013" s="201"/>
      <c r="J1013" s="197"/>
      <c r="K1013" s="197"/>
      <c r="L1013" s="202"/>
      <c r="M1013" s="203"/>
      <c r="N1013" s="204"/>
      <c r="O1013" s="204"/>
      <c r="P1013" s="204"/>
      <c r="Q1013" s="204"/>
      <c r="R1013" s="204"/>
      <c r="S1013" s="204"/>
      <c r="T1013" s="205"/>
      <c r="AT1013" s="206" t="s">
        <v>136</v>
      </c>
      <c r="AU1013" s="206" t="s">
        <v>83</v>
      </c>
      <c r="AV1013" s="12" t="s">
        <v>85</v>
      </c>
      <c r="AW1013" s="12" t="s">
        <v>31</v>
      </c>
      <c r="AX1013" s="12" t="s">
        <v>75</v>
      </c>
      <c r="AY1013" s="206" t="s">
        <v>126</v>
      </c>
    </row>
    <row r="1014" spans="1:65" s="14" customFormat="1" ht="11.25">
      <c r="B1014" s="218"/>
      <c r="C1014" s="219"/>
      <c r="D1014" s="191" t="s">
        <v>136</v>
      </c>
      <c r="E1014" s="220" t="s">
        <v>1</v>
      </c>
      <c r="F1014" s="221" t="s">
        <v>821</v>
      </c>
      <c r="G1014" s="219"/>
      <c r="H1014" s="220" t="s">
        <v>1</v>
      </c>
      <c r="I1014" s="222"/>
      <c r="J1014" s="219"/>
      <c r="K1014" s="219"/>
      <c r="L1014" s="223"/>
      <c r="M1014" s="224"/>
      <c r="N1014" s="225"/>
      <c r="O1014" s="225"/>
      <c r="P1014" s="225"/>
      <c r="Q1014" s="225"/>
      <c r="R1014" s="225"/>
      <c r="S1014" s="225"/>
      <c r="T1014" s="226"/>
      <c r="AT1014" s="227" t="s">
        <v>136</v>
      </c>
      <c r="AU1014" s="227" t="s">
        <v>83</v>
      </c>
      <c r="AV1014" s="14" t="s">
        <v>83</v>
      </c>
      <c r="AW1014" s="14" t="s">
        <v>31</v>
      </c>
      <c r="AX1014" s="14" t="s">
        <v>75</v>
      </c>
      <c r="AY1014" s="227" t="s">
        <v>126</v>
      </c>
    </row>
    <row r="1015" spans="1:65" s="12" customFormat="1" ht="11.25">
      <c r="B1015" s="196"/>
      <c r="C1015" s="197"/>
      <c r="D1015" s="191" t="s">
        <v>136</v>
      </c>
      <c r="E1015" s="198" t="s">
        <v>1</v>
      </c>
      <c r="F1015" s="199" t="s">
        <v>181</v>
      </c>
      <c r="G1015" s="197"/>
      <c r="H1015" s="200">
        <v>10</v>
      </c>
      <c r="I1015" s="201"/>
      <c r="J1015" s="197"/>
      <c r="K1015" s="197"/>
      <c r="L1015" s="202"/>
      <c r="M1015" s="203"/>
      <c r="N1015" s="204"/>
      <c r="O1015" s="204"/>
      <c r="P1015" s="204"/>
      <c r="Q1015" s="204"/>
      <c r="R1015" s="204"/>
      <c r="S1015" s="204"/>
      <c r="T1015" s="205"/>
      <c r="AT1015" s="206" t="s">
        <v>136</v>
      </c>
      <c r="AU1015" s="206" t="s">
        <v>83</v>
      </c>
      <c r="AV1015" s="12" t="s">
        <v>85</v>
      </c>
      <c r="AW1015" s="12" t="s">
        <v>31</v>
      </c>
      <c r="AX1015" s="12" t="s">
        <v>75</v>
      </c>
      <c r="AY1015" s="206" t="s">
        <v>126</v>
      </c>
    </row>
    <row r="1016" spans="1:65" s="13" customFormat="1" ht="11.25">
      <c r="B1016" s="207"/>
      <c r="C1016" s="208"/>
      <c r="D1016" s="191" t="s">
        <v>136</v>
      </c>
      <c r="E1016" s="209" t="s">
        <v>1</v>
      </c>
      <c r="F1016" s="210" t="s">
        <v>138</v>
      </c>
      <c r="G1016" s="208"/>
      <c r="H1016" s="211">
        <v>318</v>
      </c>
      <c r="I1016" s="212"/>
      <c r="J1016" s="208"/>
      <c r="K1016" s="208"/>
      <c r="L1016" s="213"/>
      <c r="M1016" s="214"/>
      <c r="N1016" s="215"/>
      <c r="O1016" s="215"/>
      <c r="P1016" s="215"/>
      <c r="Q1016" s="215"/>
      <c r="R1016" s="215"/>
      <c r="S1016" s="215"/>
      <c r="T1016" s="216"/>
      <c r="AT1016" s="217" t="s">
        <v>136</v>
      </c>
      <c r="AU1016" s="217" t="s">
        <v>83</v>
      </c>
      <c r="AV1016" s="13" t="s">
        <v>133</v>
      </c>
      <c r="AW1016" s="13" t="s">
        <v>31</v>
      </c>
      <c r="AX1016" s="13" t="s">
        <v>83</v>
      </c>
      <c r="AY1016" s="217" t="s">
        <v>126</v>
      </c>
    </row>
    <row r="1017" spans="1:65" s="2" customFormat="1" ht="37.9" customHeight="1">
      <c r="A1017" s="33"/>
      <c r="B1017" s="34"/>
      <c r="C1017" s="228" t="s">
        <v>771</v>
      </c>
      <c r="D1017" s="228" t="s">
        <v>433</v>
      </c>
      <c r="E1017" s="229" t="s">
        <v>631</v>
      </c>
      <c r="F1017" s="230" t="s">
        <v>632</v>
      </c>
      <c r="G1017" s="231" t="s">
        <v>130</v>
      </c>
      <c r="H1017" s="232">
        <v>214</v>
      </c>
      <c r="I1017" s="233"/>
      <c r="J1017" s="234">
        <f>ROUND(I1017*H1017,2)</f>
        <v>0</v>
      </c>
      <c r="K1017" s="230" t="s">
        <v>131</v>
      </c>
      <c r="L1017" s="38"/>
      <c r="M1017" s="235" t="s">
        <v>1</v>
      </c>
      <c r="N1017" s="236" t="s">
        <v>40</v>
      </c>
      <c r="O1017" s="70"/>
      <c r="P1017" s="187">
        <f>O1017*H1017</f>
        <v>0</v>
      </c>
      <c r="Q1017" s="187">
        <v>0</v>
      </c>
      <c r="R1017" s="187">
        <f>Q1017*H1017</f>
        <v>0</v>
      </c>
      <c r="S1017" s="187">
        <v>0</v>
      </c>
      <c r="T1017" s="188">
        <f>S1017*H1017</f>
        <v>0</v>
      </c>
      <c r="U1017" s="33"/>
      <c r="V1017" s="33"/>
      <c r="W1017" s="33"/>
      <c r="X1017" s="33"/>
      <c r="Y1017" s="33"/>
      <c r="Z1017" s="33"/>
      <c r="AA1017" s="33"/>
      <c r="AB1017" s="33"/>
      <c r="AC1017" s="33"/>
      <c r="AD1017" s="33"/>
      <c r="AE1017" s="33"/>
      <c r="AR1017" s="189" t="s">
        <v>133</v>
      </c>
      <c r="AT1017" s="189" t="s">
        <v>433</v>
      </c>
      <c r="AU1017" s="189" t="s">
        <v>83</v>
      </c>
      <c r="AY1017" s="16" t="s">
        <v>126</v>
      </c>
      <c r="BE1017" s="190">
        <f>IF(N1017="základní",J1017,0)</f>
        <v>0</v>
      </c>
      <c r="BF1017" s="190">
        <f>IF(N1017="snížená",J1017,0)</f>
        <v>0</v>
      </c>
      <c r="BG1017" s="190">
        <f>IF(N1017="zákl. přenesená",J1017,0)</f>
        <v>0</v>
      </c>
      <c r="BH1017" s="190">
        <f>IF(N1017="sníž. přenesená",J1017,0)</f>
        <v>0</v>
      </c>
      <c r="BI1017" s="190">
        <f>IF(N1017="nulová",J1017,0)</f>
        <v>0</v>
      </c>
      <c r="BJ1017" s="16" t="s">
        <v>83</v>
      </c>
      <c r="BK1017" s="190">
        <f>ROUND(I1017*H1017,2)</f>
        <v>0</v>
      </c>
      <c r="BL1017" s="16" t="s">
        <v>133</v>
      </c>
      <c r="BM1017" s="189" t="s">
        <v>1282</v>
      </c>
    </row>
    <row r="1018" spans="1:65" s="2" customFormat="1" ht="58.5">
      <c r="A1018" s="33"/>
      <c r="B1018" s="34"/>
      <c r="C1018" s="35"/>
      <c r="D1018" s="191" t="s">
        <v>135</v>
      </c>
      <c r="E1018" s="35"/>
      <c r="F1018" s="192" t="s">
        <v>634</v>
      </c>
      <c r="G1018" s="35"/>
      <c r="H1018" s="35"/>
      <c r="I1018" s="193"/>
      <c r="J1018" s="35"/>
      <c r="K1018" s="35"/>
      <c r="L1018" s="38"/>
      <c r="M1018" s="194"/>
      <c r="N1018" s="195"/>
      <c r="O1018" s="70"/>
      <c r="P1018" s="70"/>
      <c r="Q1018" s="70"/>
      <c r="R1018" s="70"/>
      <c r="S1018" s="70"/>
      <c r="T1018" s="71"/>
      <c r="U1018" s="33"/>
      <c r="V1018" s="33"/>
      <c r="W1018" s="33"/>
      <c r="X1018" s="33"/>
      <c r="Y1018" s="33"/>
      <c r="Z1018" s="33"/>
      <c r="AA1018" s="33"/>
      <c r="AB1018" s="33"/>
      <c r="AC1018" s="33"/>
      <c r="AD1018" s="33"/>
      <c r="AE1018" s="33"/>
      <c r="AT1018" s="16" t="s">
        <v>135</v>
      </c>
      <c r="AU1018" s="16" t="s">
        <v>83</v>
      </c>
    </row>
    <row r="1019" spans="1:65" s="14" customFormat="1" ht="11.25">
      <c r="B1019" s="218"/>
      <c r="C1019" s="219"/>
      <c r="D1019" s="191" t="s">
        <v>136</v>
      </c>
      <c r="E1019" s="220" t="s">
        <v>1</v>
      </c>
      <c r="F1019" s="221" t="s">
        <v>1028</v>
      </c>
      <c r="G1019" s="219"/>
      <c r="H1019" s="220" t="s">
        <v>1</v>
      </c>
      <c r="I1019" s="222"/>
      <c r="J1019" s="219"/>
      <c r="K1019" s="219"/>
      <c r="L1019" s="223"/>
      <c r="M1019" s="224"/>
      <c r="N1019" s="225"/>
      <c r="O1019" s="225"/>
      <c r="P1019" s="225"/>
      <c r="Q1019" s="225"/>
      <c r="R1019" s="225"/>
      <c r="S1019" s="225"/>
      <c r="T1019" s="226"/>
      <c r="AT1019" s="227" t="s">
        <v>136</v>
      </c>
      <c r="AU1019" s="227" t="s">
        <v>83</v>
      </c>
      <c r="AV1019" s="14" t="s">
        <v>83</v>
      </c>
      <c r="AW1019" s="14" t="s">
        <v>31</v>
      </c>
      <c r="AX1019" s="14" t="s">
        <v>75</v>
      </c>
      <c r="AY1019" s="227" t="s">
        <v>126</v>
      </c>
    </row>
    <row r="1020" spans="1:65" s="12" customFormat="1" ht="11.25">
      <c r="B1020" s="196"/>
      <c r="C1020" s="197"/>
      <c r="D1020" s="191" t="s">
        <v>136</v>
      </c>
      <c r="E1020" s="198" t="s">
        <v>1</v>
      </c>
      <c r="F1020" s="199" t="s">
        <v>1279</v>
      </c>
      <c r="G1020" s="197"/>
      <c r="H1020" s="200">
        <v>214</v>
      </c>
      <c r="I1020" s="201"/>
      <c r="J1020" s="197"/>
      <c r="K1020" s="197"/>
      <c r="L1020" s="202"/>
      <c r="M1020" s="203"/>
      <c r="N1020" s="204"/>
      <c r="O1020" s="204"/>
      <c r="P1020" s="204"/>
      <c r="Q1020" s="204"/>
      <c r="R1020" s="204"/>
      <c r="S1020" s="204"/>
      <c r="T1020" s="205"/>
      <c r="AT1020" s="206" t="s">
        <v>136</v>
      </c>
      <c r="AU1020" s="206" t="s">
        <v>83</v>
      </c>
      <c r="AV1020" s="12" t="s">
        <v>85</v>
      </c>
      <c r="AW1020" s="12" t="s">
        <v>31</v>
      </c>
      <c r="AX1020" s="12" t="s">
        <v>75</v>
      </c>
      <c r="AY1020" s="206" t="s">
        <v>126</v>
      </c>
    </row>
    <row r="1021" spans="1:65" s="13" customFormat="1" ht="11.25">
      <c r="B1021" s="207"/>
      <c r="C1021" s="208"/>
      <c r="D1021" s="191" t="s">
        <v>136</v>
      </c>
      <c r="E1021" s="209" t="s">
        <v>1</v>
      </c>
      <c r="F1021" s="210" t="s">
        <v>138</v>
      </c>
      <c r="G1021" s="208"/>
      <c r="H1021" s="211">
        <v>214</v>
      </c>
      <c r="I1021" s="212"/>
      <c r="J1021" s="208"/>
      <c r="K1021" s="208"/>
      <c r="L1021" s="213"/>
      <c r="M1021" s="214"/>
      <c r="N1021" s="215"/>
      <c r="O1021" s="215"/>
      <c r="P1021" s="215"/>
      <c r="Q1021" s="215"/>
      <c r="R1021" s="215"/>
      <c r="S1021" s="215"/>
      <c r="T1021" s="216"/>
      <c r="AT1021" s="217" t="s">
        <v>136</v>
      </c>
      <c r="AU1021" s="217" t="s">
        <v>83</v>
      </c>
      <c r="AV1021" s="13" t="s">
        <v>133</v>
      </c>
      <c r="AW1021" s="13" t="s">
        <v>31</v>
      </c>
      <c r="AX1021" s="13" t="s">
        <v>83</v>
      </c>
      <c r="AY1021" s="217" t="s">
        <v>126</v>
      </c>
    </row>
    <row r="1022" spans="1:65" s="2" customFormat="1" ht="37.9" customHeight="1">
      <c r="A1022" s="33"/>
      <c r="B1022" s="34"/>
      <c r="C1022" s="228" t="s">
        <v>776</v>
      </c>
      <c r="D1022" s="228" t="s">
        <v>433</v>
      </c>
      <c r="E1022" s="229" t="s">
        <v>636</v>
      </c>
      <c r="F1022" s="230" t="s">
        <v>637</v>
      </c>
      <c r="G1022" s="231" t="s">
        <v>130</v>
      </c>
      <c r="H1022" s="232">
        <v>318</v>
      </c>
      <c r="I1022" s="233"/>
      <c r="J1022" s="234">
        <f>ROUND(I1022*H1022,2)</f>
        <v>0</v>
      </c>
      <c r="K1022" s="230" t="s">
        <v>131</v>
      </c>
      <c r="L1022" s="38"/>
      <c r="M1022" s="235" t="s">
        <v>1</v>
      </c>
      <c r="N1022" s="236" t="s">
        <v>40</v>
      </c>
      <c r="O1022" s="70"/>
      <c r="P1022" s="187">
        <f>O1022*H1022</f>
        <v>0</v>
      </c>
      <c r="Q1022" s="187">
        <v>0</v>
      </c>
      <c r="R1022" s="187">
        <f>Q1022*H1022</f>
        <v>0</v>
      </c>
      <c r="S1022" s="187">
        <v>0</v>
      </c>
      <c r="T1022" s="188">
        <f>S1022*H1022</f>
        <v>0</v>
      </c>
      <c r="U1022" s="33"/>
      <c r="V1022" s="33"/>
      <c r="W1022" s="33"/>
      <c r="X1022" s="33"/>
      <c r="Y1022" s="33"/>
      <c r="Z1022" s="33"/>
      <c r="AA1022" s="33"/>
      <c r="AB1022" s="33"/>
      <c r="AC1022" s="33"/>
      <c r="AD1022" s="33"/>
      <c r="AE1022" s="33"/>
      <c r="AR1022" s="189" t="s">
        <v>133</v>
      </c>
      <c r="AT1022" s="189" t="s">
        <v>433</v>
      </c>
      <c r="AU1022" s="189" t="s">
        <v>83</v>
      </c>
      <c r="AY1022" s="16" t="s">
        <v>126</v>
      </c>
      <c r="BE1022" s="190">
        <f>IF(N1022="základní",J1022,0)</f>
        <v>0</v>
      </c>
      <c r="BF1022" s="190">
        <f>IF(N1022="snížená",J1022,0)</f>
        <v>0</v>
      </c>
      <c r="BG1022" s="190">
        <f>IF(N1022="zákl. přenesená",J1022,0)</f>
        <v>0</v>
      </c>
      <c r="BH1022" s="190">
        <f>IF(N1022="sníž. přenesená",J1022,0)</f>
        <v>0</v>
      </c>
      <c r="BI1022" s="190">
        <f>IF(N1022="nulová",J1022,0)</f>
        <v>0</v>
      </c>
      <c r="BJ1022" s="16" t="s">
        <v>83</v>
      </c>
      <c r="BK1022" s="190">
        <f>ROUND(I1022*H1022,2)</f>
        <v>0</v>
      </c>
      <c r="BL1022" s="16" t="s">
        <v>133</v>
      </c>
      <c r="BM1022" s="189" t="s">
        <v>1283</v>
      </c>
    </row>
    <row r="1023" spans="1:65" s="2" customFormat="1" ht="58.5">
      <c r="A1023" s="33"/>
      <c r="B1023" s="34"/>
      <c r="C1023" s="35"/>
      <c r="D1023" s="191" t="s">
        <v>135</v>
      </c>
      <c r="E1023" s="35"/>
      <c r="F1023" s="192" t="s">
        <v>639</v>
      </c>
      <c r="G1023" s="35"/>
      <c r="H1023" s="35"/>
      <c r="I1023" s="193"/>
      <c r="J1023" s="35"/>
      <c r="K1023" s="35"/>
      <c r="L1023" s="38"/>
      <c r="M1023" s="194"/>
      <c r="N1023" s="195"/>
      <c r="O1023" s="70"/>
      <c r="P1023" s="70"/>
      <c r="Q1023" s="70"/>
      <c r="R1023" s="70"/>
      <c r="S1023" s="70"/>
      <c r="T1023" s="71"/>
      <c r="U1023" s="33"/>
      <c r="V1023" s="33"/>
      <c r="W1023" s="33"/>
      <c r="X1023" s="33"/>
      <c r="Y1023" s="33"/>
      <c r="Z1023" s="33"/>
      <c r="AA1023" s="33"/>
      <c r="AB1023" s="33"/>
      <c r="AC1023" s="33"/>
      <c r="AD1023" s="33"/>
      <c r="AE1023" s="33"/>
      <c r="AT1023" s="16" t="s">
        <v>135</v>
      </c>
      <c r="AU1023" s="16" t="s">
        <v>83</v>
      </c>
    </row>
    <row r="1024" spans="1:65" s="14" customFormat="1" ht="11.25">
      <c r="B1024" s="218"/>
      <c r="C1024" s="219"/>
      <c r="D1024" s="191" t="s">
        <v>136</v>
      </c>
      <c r="E1024" s="220" t="s">
        <v>1</v>
      </c>
      <c r="F1024" s="221" t="s">
        <v>1024</v>
      </c>
      <c r="G1024" s="219"/>
      <c r="H1024" s="220" t="s">
        <v>1</v>
      </c>
      <c r="I1024" s="222"/>
      <c r="J1024" s="219"/>
      <c r="K1024" s="219"/>
      <c r="L1024" s="223"/>
      <c r="M1024" s="224"/>
      <c r="N1024" s="225"/>
      <c r="O1024" s="225"/>
      <c r="P1024" s="225"/>
      <c r="Q1024" s="225"/>
      <c r="R1024" s="225"/>
      <c r="S1024" s="225"/>
      <c r="T1024" s="226"/>
      <c r="AT1024" s="227" t="s">
        <v>136</v>
      </c>
      <c r="AU1024" s="227" t="s">
        <v>83</v>
      </c>
      <c r="AV1024" s="14" t="s">
        <v>83</v>
      </c>
      <c r="AW1024" s="14" t="s">
        <v>31</v>
      </c>
      <c r="AX1024" s="14" t="s">
        <v>75</v>
      </c>
      <c r="AY1024" s="227" t="s">
        <v>126</v>
      </c>
    </row>
    <row r="1025" spans="1:65" s="12" customFormat="1" ht="11.25">
      <c r="B1025" s="196"/>
      <c r="C1025" s="197"/>
      <c r="D1025" s="191" t="s">
        <v>136</v>
      </c>
      <c r="E1025" s="198" t="s">
        <v>1</v>
      </c>
      <c r="F1025" s="199" t="s">
        <v>1281</v>
      </c>
      <c r="G1025" s="197"/>
      <c r="H1025" s="200">
        <v>154</v>
      </c>
      <c r="I1025" s="201"/>
      <c r="J1025" s="197"/>
      <c r="K1025" s="197"/>
      <c r="L1025" s="202"/>
      <c r="M1025" s="203"/>
      <c r="N1025" s="204"/>
      <c r="O1025" s="204"/>
      <c r="P1025" s="204"/>
      <c r="Q1025" s="204"/>
      <c r="R1025" s="204"/>
      <c r="S1025" s="204"/>
      <c r="T1025" s="205"/>
      <c r="AT1025" s="206" t="s">
        <v>136</v>
      </c>
      <c r="AU1025" s="206" t="s">
        <v>83</v>
      </c>
      <c r="AV1025" s="12" t="s">
        <v>85</v>
      </c>
      <c r="AW1025" s="12" t="s">
        <v>31</v>
      </c>
      <c r="AX1025" s="12" t="s">
        <v>75</v>
      </c>
      <c r="AY1025" s="206" t="s">
        <v>126</v>
      </c>
    </row>
    <row r="1026" spans="1:65" s="14" customFormat="1" ht="11.25">
      <c r="B1026" s="218"/>
      <c r="C1026" s="219"/>
      <c r="D1026" s="191" t="s">
        <v>136</v>
      </c>
      <c r="E1026" s="220" t="s">
        <v>1</v>
      </c>
      <c r="F1026" s="221" t="s">
        <v>1027</v>
      </c>
      <c r="G1026" s="219"/>
      <c r="H1026" s="220" t="s">
        <v>1</v>
      </c>
      <c r="I1026" s="222"/>
      <c r="J1026" s="219"/>
      <c r="K1026" s="219"/>
      <c r="L1026" s="223"/>
      <c r="M1026" s="224"/>
      <c r="N1026" s="225"/>
      <c r="O1026" s="225"/>
      <c r="P1026" s="225"/>
      <c r="Q1026" s="225"/>
      <c r="R1026" s="225"/>
      <c r="S1026" s="225"/>
      <c r="T1026" s="226"/>
      <c r="AT1026" s="227" t="s">
        <v>136</v>
      </c>
      <c r="AU1026" s="227" t="s">
        <v>83</v>
      </c>
      <c r="AV1026" s="14" t="s">
        <v>83</v>
      </c>
      <c r="AW1026" s="14" t="s">
        <v>31</v>
      </c>
      <c r="AX1026" s="14" t="s">
        <v>75</v>
      </c>
      <c r="AY1026" s="227" t="s">
        <v>126</v>
      </c>
    </row>
    <row r="1027" spans="1:65" s="12" customFormat="1" ht="11.25">
      <c r="B1027" s="196"/>
      <c r="C1027" s="197"/>
      <c r="D1027" s="191" t="s">
        <v>136</v>
      </c>
      <c r="E1027" s="198" t="s">
        <v>1</v>
      </c>
      <c r="F1027" s="199" t="s">
        <v>1281</v>
      </c>
      <c r="G1027" s="197"/>
      <c r="H1027" s="200">
        <v>154</v>
      </c>
      <c r="I1027" s="201"/>
      <c r="J1027" s="197"/>
      <c r="K1027" s="197"/>
      <c r="L1027" s="202"/>
      <c r="M1027" s="203"/>
      <c r="N1027" s="204"/>
      <c r="O1027" s="204"/>
      <c r="P1027" s="204"/>
      <c r="Q1027" s="204"/>
      <c r="R1027" s="204"/>
      <c r="S1027" s="204"/>
      <c r="T1027" s="205"/>
      <c r="AT1027" s="206" t="s">
        <v>136</v>
      </c>
      <c r="AU1027" s="206" t="s">
        <v>83</v>
      </c>
      <c r="AV1027" s="12" t="s">
        <v>85</v>
      </c>
      <c r="AW1027" s="12" t="s">
        <v>31</v>
      </c>
      <c r="AX1027" s="12" t="s">
        <v>75</v>
      </c>
      <c r="AY1027" s="206" t="s">
        <v>126</v>
      </c>
    </row>
    <row r="1028" spans="1:65" s="14" customFormat="1" ht="11.25">
      <c r="B1028" s="218"/>
      <c r="C1028" s="219"/>
      <c r="D1028" s="191" t="s">
        <v>136</v>
      </c>
      <c r="E1028" s="220" t="s">
        <v>1</v>
      </c>
      <c r="F1028" s="221" t="s">
        <v>821</v>
      </c>
      <c r="G1028" s="219"/>
      <c r="H1028" s="220" t="s">
        <v>1</v>
      </c>
      <c r="I1028" s="222"/>
      <c r="J1028" s="219"/>
      <c r="K1028" s="219"/>
      <c r="L1028" s="223"/>
      <c r="M1028" s="224"/>
      <c r="N1028" s="225"/>
      <c r="O1028" s="225"/>
      <c r="P1028" s="225"/>
      <c r="Q1028" s="225"/>
      <c r="R1028" s="225"/>
      <c r="S1028" s="225"/>
      <c r="T1028" s="226"/>
      <c r="AT1028" s="227" t="s">
        <v>136</v>
      </c>
      <c r="AU1028" s="227" t="s">
        <v>83</v>
      </c>
      <c r="AV1028" s="14" t="s">
        <v>83</v>
      </c>
      <c r="AW1028" s="14" t="s">
        <v>31</v>
      </c>
      <c r="AX1028" s="14" t="s">
        <v>75</v>
      </c>
      <c r="AY1028" s="227" t="s">
        <v>126</v>
      </c>
    </row>
    <row r="1029" spans="1:65" s="12" customFormat="1" ht="11.25">
      <c r="B1029" s="196"/>
      <c r="C1029" s="197"/>
      <c r="D1029" s="191" t="s">
        <v>136</v>
      </c>
      <c r="E1029" s="198" t="s">
        <v>1</v>
      </c>
      <c r="F1029" s="199" t="s">
        <v>181</v>
      </c>
      <c r="G1029" s="197"/>
      <c r="H1029" s="200">
        <v>10</v>
      </c>
      <c r="I1029" s="201"/>
      <c r="J1029" s="197"/>
      <c r="K1029" s="197"/>
      <c r="L1029" s="202"/>
      <c r="M1029" s="203"/>
      <c r="N1029" s="204"/>
      <c r="O1029" s="204"/>
      <c r="P1029" s="204"/>
      <c r="Q1029" s="204"/>
      <c r="R1029" s="204"/>
      <c r="S1029" s="204"/>
      <c r="T1029" s="205"/>
      <c r="AT1029" s="206" t="s">
        <v>136</v>
      </c>
      <c r="AU1029" s="206" t="s">
        <v>83</v>
      </c>
      <c r="AV1029" s="12" t="s">
        <v>85</v>
      </c>
      <c r="AW1029" s="12" t="s">
        <v>31</v>
      </c>
      <c r="AX1029" s="12" t="s">
        <v>75</v>
      </c>
      <c r="AY1029" s="206" t="s">
        <v>126</v>
      </c>
    </row>
    <row r="1030" spans="1:65" s="13" customFormat="1" ht="11.25">
      <c r="B1030" s="207"/>
      <c r="C1030" s="208"/>
      <c r="D1030" s="191" t="s">
        <v>136</v>
      </c>
      <c r="E1030" s="209" t="s">
        <v>1</v>
      </c>
      <c r="F1030" s="210" t="s">
        <v>138</v>
      </c>
      <c r="G1030" s="208"/>
      <c r="H1030" s="211">
        <v>318</v>
      </c>
      <c r="I1030" s="212"/>
      <c r="J1030" s="208"/>
      <c r="K1030" s="208"/>
      <c r="L1030" s="213"/>
      <c r="M1030" s="214"/>
      <c r="N1030" s="215"/>
      <c r="O1030" s="215"/>
      <c r="P1030" s="215"/>
      <c r="Q1030" s="215"/>
      <c r="R1030" s="215"/>
      <c r="S1030" s="215"/>
      <c r="T1030" s="216"/>
      <c r="AT1030" s="217" t="s">
        <v>136</v>
      </c>
      <c r="AU1030" s="217" t="s">
        <v>83</v>
      </c>
      <c r="AV1030" s="13" t="s">
        <v>133</v>
      </c>
      <c r="AW1030" s="13" t="s">
        <v>31</v>
      </c>
      <c r="AX1030" s="13" t="s">
        <v>83</v>
      </c>
      <c r="AY1030" s="217" t="s">
        <v>126</v>
      </c>
    </row>
    <row r="1031" spans="1:65" s="2" customFormat="1" ht="24.2" customHeight="1">
      <c r="A1031" s="33"/>
      <c r="B1031" s="34"/>
      <c r="C1031" s="228" t="s">
        <v>781</v>
      </c>
      <c r="D1031" s="228" t="s">
        <v>433</v>
      </c>
      <c r="E1031" s="229" t="s">
        <v>1284</v>
      </c>
      <c r="F1031" s="230" t="s">
        <v>1285</v>
      </c>
      <c r="G1031" s="231" t="s">
        <v>130</v>
      </c>
      <c r="H1031" s="232">
        <v>196.09200000000001</v>
      </c>
      <c r="I1031" s="233"/>
      <c r="J1031" s="234">
        <f>ROUND(I1031*H1031,2)</f>
        <v>0</v>
      </c>
      <c r="K1031" s="230" t="s">
        <v>131</v>
      </c>
      <c r="L1031" s="38"/>
      <c r="M1031" s="235" t="s">
        <v>1</v>
      </c>
      <c r="N1031" s="236" t="s">
        <v>40</v>
      </c>
      <c r="O1031" s="70"/>
      <c r="P1031" s="187">
        <f>O1031*H1031</f>
        <v>0</v>
      </c>
      <c r="Q1031" s="187">
        <v>0</v>
      </c>
      <c r="R1031" s="187">
        <f>Q1031*H1031</f>
        <v>0</v>
      </c>
      <c r="S1031" s="187">
        <v>0</v>
      </c>
      <c r="T1031" s="188">
        <f>S1031*H1031</f>
        <v>0</v>
      </c>
      <c r="U1031" s="33"/>
      <c r="V1031" s="33"/>
      <c r="W1031" s="33"/>
      <c r="X1031" s="33"/>
      <c r="Y1031" s="33"/>
      <c r="Z1031" s="33"/>
      <c r="AA1031" s="33"/>
      <c r="AB1031" s="33"/>
      <c r="AC1031" s="33"/>
      <c r="AD1031" s="33"/>
      <c r="AE1031" s="33"/>
      <c r="AR1031" s="189" t="s">
        <v>133</v>
      </c>
      <c r="AT1031" s="189" t="s">
        <v>433</v>
      </c>
      <c r="AU1031" s="189" t="s">
        <v>83</v>
      </c>
      <c r="AY1031" s="16" t="s">
        <v>126</v>
      </c>
      <c r="BE1031" s="190">
        <f>IF(N1031="základní",J1031,0)</f>
        <v>0</v>
      </c>
      <c r="BF1031" s="190">
        <f>IF(N1031="snížená",J1031,0)</f>
        <v>0</v>
      </c>
      <c r="BG1031" s="190">
        <f>IF(N1031="zákl. přenesená",J1031,0)</f>
        <v>0</v>
      </c>
      <c r="BH1031" s="190">
        <f>IF(N1031="sníž. přenesená",J1031,0)</f>
        <v>0</v>
      </c>
      <c r="BI1031" s="190">
        <f>IF(N1031="nulová",J1031,0)</f>
        <v>0</v>
      </c>
      <c r="BJ1031" s="16" t="s">
        <v>83</v>
      </c>
      <c r="BK1031" s="190">
        <f>ROUND(I1031*H1031,2)</f>
        <v>0</v>
      </c>
      <c r="BL1031" s="16" t="s">
        <v>133</v>
      </c>
      <c r="BM1031" s="189" t="s">
        <v>1286</v>
      </c>
    </row>
    <row r="1032" spans="1:65" s="2" customFormat="1" ht="48.75">
      <c r="A1032" s="33"/>
      <c r="B1032" s="34"/>
      <c r="C1032" s="35"/>
      <c r="D1032" s="191" t="s">
        <v>135</v>
      </c>
      <c r="E1032" s="35"/>
      <c r="F1032" s="192" t="s">
        <v>1287</v>
      </c>
      <c r="G1032" s="35"/>
      <c r="H1032" s="35"/>
      <c r="I1032" s="193"/>
      <c r="J1032" s="35"/>
      <c r="K1032" s="35"/>
      <c r="L1032" s="38"/>
      <c r="M1032" s="194"/>
      <c r="N1032" s="195"/>
      <c r="O1032" s="70"/>
      <c r="P1032" s="70"/>
      <c r="Q1032" s="70"/>
      <c r="R1032" s="70"/>
      <c r="S1032" s="70"/>
      <c r="T1032" s="71"/>
      <c r="U1032" s="33"/>
      <c r="V1032" s="33"/>
      <c r="W1032" s="33"/>
      <c r="X1032" s="33"/>
      <c r="Y1032" s="33"/>
      <c r="Z1032" s="33"/>
      <c r="AA1032" s="33"/>
      <c r="AB1032" s="33"/>
      <c r="AC1032" s="33"/>
      <c r="AD1032" s="33"/>
      <c r="AE1032" s="33"/>
      <c r="AT1032" s="16" t="s">
        <v>135</v>
      </c>
      <c r="AU1032" s="16" t="s">
        <v>83</v>
      </c>
    </row>
    <row r="1033" spans="1:65" s="14" customFormat="1" ht="11.25">
      <c r="B1033" s="218"/>
      <c r="C1033" s="219"/>
      <c r="D1033" s="191" t="s">
        <v>136</v>
      </c>
      <c r="E1033" s="220" t="s">
        <v>1</v>
      </c>
      <c r="F1033" s="221" t="s">
        <v>1114</v>
      </c>
      <c r="G1033" s="219"/>
      <c r="H1033" s="220" t="s">
        <v>1</v>
      </c>
      <c r="I1033" s="222"/>
      <c r="J1033" s="219"/>
      <c r="K1033" s="219"/>
      <c r="L1033" s="223"/>
      <c r="M1033" s="224"/>
      <c r="N1033" s="225"/>
      <c r="O1033" s="225"/>
      <c r="P1033" s="225"/>
      <c r="Q1033" s="225"/>
      <c r="R1033" s="225"/>
      <c r="S1033" s="225"/>
      <c r="T1033" s="226"/>
      <c r="AT1033" s="227" t="s">
        <v>136</v>
      </c>
      <c r="AU1033" s="227" t="s">
        <v>83</v>
      </c>
      <c r="AV1033" s="14" t="s">
        <v>83</v>
      </c>
      <c r="AW1033" s="14" t="s">
        <v>31</v>
      </c>
      <c r="AX1033" s="14" t="s">
        <v>75</v>
      </c>
      <c r="AY1033" s="227" t="s">
        <v>126</v>
      </c>
    </row>
    <row r="1034" spans="1:65" s="12" customFormat="1" ht="11.25">
      <c r="B1034" s="196"/>
      <c r="C1034" s="197"/>
      <c r="D1034" s="191" t="s">
        <v>136</v>
      </c>
      <c r="E1034" s="198" t="s">
        <v>1</v>
      </c>
      <c r="F1034" s="199" t="s">
        <v>1197</v>
      </c>
      <c r="G1034" s="197"/>
      <c r="H1034" s="200">
        <v>48.2</v>
      </c>
      <c r="I1034" s="201"/>
      <c r="J1034" s="197"/>
      <c r="K1034" s="197"/>
      <c r="L1034" s="202"/>
      <c r="M1034" s="203"/>
      <c r="N1034" s="204"/>
      <c r="O1034" s="204"/>
      <c r="P1034" s="204"/>
      <c r="Q1034" s="204"/>
      <c r="R1034" s="204"/>
      <c r="S1034" s="204"/>
      <c r="T1034" s="205"/>
      <c r="AT1034" s="206" t="s">
        <v>136</v>
      </c>
      <c r="AU1034" s="206" t="s">
        <v>83</v>
      </c>
      <c r="AV1034" s="12" t="s">
        <v>85</v>
      </c>
      <c r="AW1034" s="12" t="s">
        <v>31</v>
      </c>
      <c r="AX1034" s="12" t="s">
        <v>75</v>
      </c>
      <c r="AY1034" s="206" t="s">
        <v>126</v>
      </c>
    </row>
    <row r="1035" spans="1:65" s="14" customFormat="1" ht="11.25">
      <c r="B1035" s="218"/>
      <c r="C1035" s="219"/>
      <c r="D1035" s="191" t="s">
        <v>136</v>
      </c>
      <c r="E1035" s="220" t="s">
        <v>1</v>
      </c>
      <c r="F1035" s="221" t="s">
        <v>830</v>
      </c>
      <c r="G1035" s="219"/>
      <c r="H1035" s="220" t="s">
        <v>1</v>
      </c>
      <c r="I1035" s="222"/>
      <c r="J1035" s="219"/>
      <c r="K1035" s="219"/>
      <c r="L1035" s="223"/>
      <c r="M1035" s="224"/>
      <c r="N1035" s="225"/>
      <c r="O1035" s="225"/>
      <c r="P1035" s="225"/>
      <c r="Q1035" s="225"/>
      <c r="R1035" s="225"/>
      <c r="S1035" s="225"/>
      <c r="T1035" s="226"/>
      <c r="AT1035" s="227" t="s">
        <v>136</v>
      </c>
      <c r="AU1035" s="227" t="s">
        <v>83</v>
      </c>
      <c r="AV1035" s="14" t="s">
        <v>83</v>
      </c>
      <c r="AW1035" s="14" t="s">
        <v>31</v>
      </c>
      <c r="AX1035" s="14" t="s">
        <v>75</v>
      </c>
      <c r="AY1035" s="227" t="s">
        <v>126</v>
      </c>
    </row>
    <row r="1036" spans="1:65" s="12" customFormat="1" ht="11.25">
      <c r="B1036" s="196"/>
      <c r="C1036" s="197"/>
      <c r="D1036" s="191" t="s">
        <v>136</v>
      </c>
      <c r="E1036" s="198" t="s">
        <v>1</v>
      </c>
      <c r="F1036" s="199" t="s">
        <v>1197</v>
      </c>
      <c r="G1036" s="197"/>
      <c r="H1036" s="200">
        <v>48.2</v>
      </c>
      <c r="I1036" s="201"/>
      <c r="J1036" s="197"/>
      <c r="K1036" s="197"/>
      <c r="L1036" s="202"/>
      <c r="M1036" s="203"/>
      <c r="N1036" s="204"/>
      <c r="O1036" s="204"/>
      <c r="P1036" s="204"/>
      <c r="Q1036" s="204"/>
      <c r="R1036" s="204"/>
      <c r="S1036" s="204"/>
      <c r="T1036" s="205"/>
      <c r="AT1036" s="206" t="s">
        <v>136</v>
      </c>
      <c r="AU1036" s="206" t="s">
        <v>83</v>
      </c>
      <c r="AV1036" s="12" t="s">
        <v>85</v>
      </c>
      <c r="AW1036" s="12" t="s">
        <v>31</v>
      </c>
      <c r="AX1036" s="12" t="s">
        <v>75</v>
      </c>
      <c r="AY1036" s="206" t="s">
        <v>126</v>
      </c>
    </row>
    <row r="1037" spans="1:65" s="14" customFormat="1" ht="11.25">
      <c r="B1037" s="218"/>
      <c r="C1037" s="219"/>
      <c r="D1037" s="191" t="s">
        <v>136</v>
      </c>
      <c r="E1037" s="220" t="s">
        <v>1</v>
      </c>
      <c r="F1037" s="221" t="s">
        <v>1223</v>
      </c>
      <c r="G1037" s="219"/>
      <c r="H1037" s="220" t="s">
        <v>1</v>
      </c>
      <c r="I1037" s="222"/>
      <c r="J1037" s="219"/>
      <c r="K1037" s="219"/>
      <c r="L1037" s="223"/>
      <c r="M1037" s="224"/>
      <c r="N1037" s="225"/>
      <c r="O1037" s="225"/>
      <c r="P1037" s="225"/>
      <c r="Q1037" s="225"/>
      <c r="R1037" s="225"/>
      <c r="S1037" s="225"/>
      <c r="T1037" s="226"/>
      <c r="AT1037" s="227" t="s">
        <v>136</v>
      </c>
      <c r="AU1037" s="227" t="s">
        <v>83</v>
      </c>
      <c r="AV1037" s="14" t="s">
        <v>83</v>
      </c>
      <c r="AW1037" s="14" t="s">
        <v>31</v>
      </c>
      <c r="AX1037" s="14" t="s">
        <v>75</v>
      </c>
      <c r="AY1037" s="227" t="s">
        <v>126</v>
      </c>
    </row>
    <row r="1038" spans="1:65" s="12" customFormat="1" ht="11.25">
      <c r="B1038" s="196"/>
      <c r="C1038" s="197"/>
      <c r="D1038" s="191" t="s">
        <v>136</v>
      </c>
      <c r="E1038" s="198" t="s">
        <v>1</v>
      </c>
      <c r="F1038" s="199" t="s">
        <v>1224</v>
      </c>
      <c r="G1038" s="197"/>
      <c r="H1038" s="200">
        <v>49.845999999999997</v>
      </c>
      <c r="I1038" s="201"/>
      <c r="J1038" s="197"/>
      <c r="K1038" s="197"/>
      <c r="L1038" s="202"/>
      <c r="M1038" s="203"/>
      <c r="N1038" s="204"/>
      <c r="O1038" s="204"/>
      <c r="P1038" s="204"/>
      <c r="Q1038" s="204"/>
      <c r="R1038" s="204"/>
      <c r="S1038" s="204"/>
      <c r="T1038" s="205"/>
      <c r="AT1038" s="206" t="s">
        <v>136</v>
      </c>
      <c r="AU1038" s="206" t="s">
        <v>83</v>
      </c>
      <c r="AV1038" s="12" t="s">
        <v>85</v>
      </c>
      <c r="AW1038" s="12" t="s">
        <v>31</v>
      </c>
      <c r="AX1038" s="12" t="s">
        <v>75</v>
      </c>
      <c r="AY1038" s="206" t="s">
        <v>126</v>
      </c>
    </row>
    <row r="1039" spans="1:65" s="14" customFormat="1" ht="11.25">
      <c r="B1039" s="218"/>
      <c r="C1039" s="219"/>
      <c r="D1039" s="191" t="s">
        <v>136</v>
      </c>
      <c r="E1039" s="220" t="s">
        <v>1</v>
      </c>
      <c r="F1039" s="221" t="s">
        <v>1225</v>
      </c>
      <c r="G1039" s="219"/>
      <c r="H1039" s="220" t="s">
        <v>1</v>
      </c>
      <c r="I1039" s="222"/>
      <c r="J1039" s="219"/>
      <c r="K1039" s="219"/>
      <c r="L1039" s="223"/>
      <c r="M1039" s="224"/>
      <c r="N1039" s="225"/>
      <c r="O1039" s="225"/>
      <c r="P1039" s="225"/>
      <c r="Q1039" s="225"/>
      <c r="R1039" s="225"/>
      <c r="S1039" s="225"/>
      <c r="T1039" s="226"/>
      <c r="AT1039" s="227" t="s">
        <v>136</v>
      </c>
      <c r="AU1039" s="227" t="s">
        <v>83</v>
      </c>
      <c r="AV1039" s="14" t="s">
        <v>83</v>
      </c>
      <c r="AW1039" s="14" t="s">
        <v>31</v>
      </c>
      <c r="AX1039" s="14" t="s">
        <v>75</v>
      </c>
      <c r="AY1039" s="227" t="s">
        <v>126</v>
      </c>
    </row>
    <row r="1040" spans="1:65" s="12" customFormat="1" ht="11.25">
      <c r="B1040" s="196"/>
      <c r="C1040" s="197"/>
      <c r="D1040" s="191" t="s">
        <v>136</v>
      </c>
      <c r="E1040" s="198" t="s">
        <v>1</v>
      </c>
      <c r="F1040" s="199" t="s">
        <v>1224</v>
      </c>
      <c r="G1040" s="197"/>
      <c r="H1040" s="200">
        <v>49.845999999999997</v>
      </c>
      <c r="I1040" s="201"/>
      <c r="J1040" s="197"/>
      <c r="K1040" s="197"/>
      <c r="L1040" s="202"/>
      <c r="M1040" s="203"/>
      <c r="N1040" s="204"/>
      <c r="O1040" s="204"/>
      <c r="P1040" s="204"/>
      <c r="Q1040" s="204"/>
      <c r="R1040" s="204"/>
      <c r="S1040" s="204"/>
      <c r="T1040" s="205"/>
      <c r="AT1040" s="206" t="s">
        <v>136</v>
      </c>
      <c r="AU1040" s="206" t="s">
        <v>83</v>
      </c>
      <c r="AV1040" s="12" t="s">
        <v>85</v>
      </c>
      <c r="AW1040" s="12" t="s">
        <v>31</v>
      </c>
      <c r="AX1040" s="12" t="s">
        <v>75</v>
      </c>
      <c r="AY1040" s="206" t="s">
        <v>126</v>
      </c>
    </row>
    <row r="1041" spans="1:65" s="13" customFormat="1" ht="11.25">
      <c r="B1041" s="207"/>
      <c r="C1041" s="208"/>
      <c r="D1041" s="191" t="s">
        <v>136</v>
      </c>
      <c r="E1041" s="209" t="s">
        <v>1</v>
      </c>
      <c r="F1041" s="210" t="s">
        <v>138</v>
      </c>
      <c r="G1041" s="208"/>
      <c r="H1041" s="211">
        <v>196.09200000000001</v>
      </c>
      <c r="I1041" s="212"/>
      <c r="J1041" s="208"/>
      <c r="K1041" s="208"/>
      <c r="L1041" s="213"/>
      <c r="M1041" s="214"/>
      <c r="N1041" s="215"/>
      <c r="O1041" s="215"/>
      <c r="P1041" s="215"/>
      <c r="Q1041" s="215"/>
      <c r="R1041" s="215"/>
      <c r="S1041" s="215"/>
      <c r="T1041" s="216"/>
      <c r="AT1041" s="217" t="s">
        <v>136</v>
      </c>
      <c r="AU1041" s="217" t="s">
        <v>83</v>
      </c>
      <c r="AV1041" s="13" t="s">
        <v>133</v>
      </c>
      <c r="AW1041" s="13" t="s">
        <v>31</v>
      </c>
      <c r="AX1041" s="13" t="s">
        <v>83</v>
      </c>
      <c r="AY1041" s="217" t="s">
        <v>126</v>
      </c>
    </row>
    <row r="1042" spans="1:65" s="2" customFormat="1" ht="24.2" customHeight="1">
      <c r="A1042" s="33"/>
      <c r="B1042" s="34"/>
      <c r="C1042" s="228" t="s">
        <v>786</v>
      </c>
      <c r="D1042" s="228" t="s">
        <v>433</v>
      </c>
      <c r="E1042" s="229" t="s">
        <v>1288</v>
      </c>
      <c r="F1042" s="230" t="s">
        <v>1289</v>
      </c>
      <c r="G1042" s="231" t="s">
        <v>130</v>
      </c>
      <c r="H1042" s="232">
        <v>196.09200000000001</v>
      </c>
      <c r="I1042" s="233"/>
      <c r="J1042" s="234">
        <f>ROUND(I1042*H1042,2)</f>
        <v>0</v>
      </c>
      <c r="K1042" s="230" t="s">
        <v>131</v>
      </c>
      <c r="L1042" s="38"/>
      <c r="M1042" s="235" t="s">
        <v>1</v>
      </c>
      <c r="N1042" s="236" t="s">
        <v>40</v>
      </c>
      <c r="O1042" s="70"/>
      <c r="P1042" s="187">
        <f>O1042*H1042</f>
        <v>0</v>
      </c>
      <c r="Q1042" s="187">
        <v>0</v>
      </c>
      <c r="R1042" s="187">
        <f>Q1042*H1042</f>
        <v>0</v>
      </c>
      <c r="S1042" s="187">
        <v>0</v>
      </c>
      <c r="T1042" s="188">
        <f>S1042*H1042</f>
        <v>0</v>
      </c>
      <c r="U1042" s="33"/>
      <c r="V1042" s="33"/>
      <c r="W1042" s="33"/>
      <c r="X1042" s="33"/>
      <c r="Y1042" s="33"/>
      <c r="Z1042" s="33"/>
      <c r="AA1042" s="33"/>
      <c r="AB1042" s="33"/>
      <c r="AC1042" s="33"/>
      <c r="AD1042" s="33"/>
      <c r="AE1042" s="33"/>
      <c r="AR1042" s="189" t="s">
        <v>133</v>
      </c>
      <c r="AT1042" s="189" t="s">
        <v>433</v>
      </c>
      <c r="AU1042" s="189" t="s">
        <v>83</v>
      </c>
      <c r="AY1042" s="16" t="s">
        <v>126</v>
      </c>
      <c r="BE1042" s="190">
        <f>IF(N1042="základní",J1042,0)</f>
        <v>0</v>
      </c>
      <c r="BF1042" s="190">
        <f>IF(N1042="snížená",J1042,0)</f>
        <v>0</v>
      </c>
      <c r="BG1042" s="190">
        <f>IF(N1042="zákl. přenesená",J1042,0)</f>
        <v>0</v>
      </c>
      <c r="BH1042" s="190">
        <f>IF(N1042="sníž. přenesená",J1042,0)</f>
        <v>0</v>
      </c>
      <c r="BI1042" s="190">
        <f>IF(N1042="nulová",J1042,0)</f>
        <v>0</v>
      </c>
      <c r="BJ1042" s="16" t="s">
        <v>83</v>
      </c>
      <c r="BK1042" s="190">
        <f>ROUND(I1042*H1042,2)</f>
        <v>0</v>
      </c>
      <c r="BL1042" s="16" t="s">
        <v>133</v>
      </c>
      <c r="BM1042" s="189" t="s">
        <v>1290</v>
      </c>
    </row>
    <row r="1043" spans="1:65" s="2" customFormat="1" ht="48.75">
      <c r="A1043" s="33"/>
      <c r="B1043" s="34"/>
      <c r="C1043" s="35"/>
      <c r="D1043" s="191" t="s">
        <v>135</v>
      </c>
      <c r="E1043" s="35"/>
      <c r="F1043" s="192" t="s">
        <v>1291</v>
      </c>
      <c r="G1043" s="35"/>
      <c r="H1043" s="35"/>
      <c r="I1043" s="193"/>
      <c r="J1043" s="35"/>
      <c r="K1043" s="35"/>
      <c r="L1043" s="38"/>
      <c r="M1043" s="194"/>
      <c r="N1043" s="195"/>
      <c r="O1043" s="70"/>
      <c r="P1043" s="70"/>
      <c r="Q1043" s="70"/>
      <c r="R1043" s="70"/>
      <c r="S1043" s="70"/>
      <c r="T1043" s="71"/>
      <c r="U1043" s="33"/>
      <c r="V1043" s="33"/>
      <c r="W1043" s="33"/>
      <c r="X1043" s="33"/>
      <c r="Y1043" s="33"/>
      <c r="Z1043" s="33"/>
      <c r="AA1043" s="33"/>
      <c r="AB1043" s="33"/>
      <c r="AC1043" s="33"/>
      <c r="AD1043" s="33"/>
      <c r="AE1043" s="33"/>
      <c r="AT1043" s="16" t="s">
        <v>135</v>
      </c>
      <c r="AU1043" s="16" t="s">
        <v>83</v>
      </c>
    </row>
    <row r="1044" spans="1:65" s="14" customFormat="1" ht="11.25">
      <c r="B1044" s="218"/>
      <c r="C1044" s="219"/>
      <c r="D1044" s="191" t="s">
        <v>136</v>
      </c>
      <c r="E1044" s="220" t="s">
        <v>1</v>
      </c>
      <c r="F1044" s="221" t="s">
        <v>1114</v>
      </c>
      <c r="G1044" s="219"/>
      <c r="H1044" s="220" t="s">
        <v>1</v>
      </c>
      <c r="I1044" s="222"/>
      <c r="J1044" s="219"/>
      <c r="K1044" s="219"/>
      <c r="L1044" s="223"/>
      <c r="M1044" s="224"/>
      <c r="N1044" s="225"/>
      <c r="O1044" s="225"/>
      <c r="P1044" s="225"/>
      <c r="Q1044" s="225"/>
      <c r="R1044" s="225"/>
      <c r="S1044" s="225"/>
      <c r="T1044" s="226"/>
      <c r="AT1044" s="227" t="s">
        <v>136</v>
      </c>
      <c r="AU1044" s="227" t="s">
        <v>83</v>
      </c>
      <c r="AV1044" s="14" t="s">
        <v>83</v>
      </c>
      <c r="AW1044" s="14" t="s">
        <v>31</v>
      </c>
      <c r="AX1044" s="14" t="s">
        <v>75</v>
      </c>
      <c r="AY1044" s="227" t="s">
        <v>126</v>
      </c>
    </row>
    <row r="1045" spans="1:65" s="12" customFormat="1" ht="11.25">
      <c r="B1045" s="196"/>
      <c r="C1045" s="197"/>
      <c r="D1045" s="191" t="s">
        <v>136</v>
      </c>
      <c r="E1045" s="198" t="s">
        <v>1</v>
      </c>
      <c r="F1045" s="199" t="s">
        <v>1197</v>
      </c>
      <c r="G1045" s="197"/>
      <c r="H1045" s="200">
        <v>48.2</v>
      </c>
      <c r="I1045" s="201"/>
      <c r="J1045" s="197"/>
      <c r="K1045" s="197"/>
      <c r="L1045" s="202"/>
      <c r="M1045" s="203"/>
      <c r="N1045" s="204"/>
      <c r="O1045" s="204"/>
      <c r="P1045" s="204"/>
      <c r="Q1045" s="204"/>
      <c r="R1045" s="204"/>
      <c r="S1045" s="204"/>
      <c r="T1045" s="205"/>
      <c r="AT1045" s="206" t="s">
        <v>136</v>
      </c>
      <c r="AU1045" s="206" t="s">
        <v>83</v>
      </c>
      <c r="AV1045" s="12" t="s">
        <v>85</v>
      </c>
      <c r="AW1045" s="12" t="s">
        <v>31</v>
      </c>
      <c r="AX1045" s="12" t="s">
        <v>75</v>
      </c>
      <c r="AY1045" s="206" t="s">
        <v>126</v>
      </c>
    </row>
    <row r="1046" spans="1:65" s="14" customFormat="1" ht="11.25">
      <c r="B1046" s="218"/>
      <c r="C1046" s="219"/>
      <c r="D1046" s="191" t="s">
        <v>136</v>
      </c>
      <c r="E1046" s="220" t="s">
        <v>1</v>
      </c>
      <c r="F1046" s="221" t="s">
        <v>830</v>
      </c>
      <c r="G1046" s="219"/>
      <c r="H1046" s="220" t="s">
        <v>1</v>
      </c>
      <c r="I1046" s="222"/>
      <c r="J1046" s="219"/>
      <c r="K1046" s="219"/>
      <c r="L1046" s="223"/>
      <c r="M1046" s="224"/>
      <c r="N1046" s="225"/>
      <c r="O1046" s="225"/>
      <c r="P1046" s="225"/>
      <c r="Q1046" s="225"/>
      <c r="R1046" s="225"/>
      <c r="S1046" s="225"/>
      <c r="T1046" s="226"/>
      <c r="AT1046" s="227" t="s">
        <v>136</v>
      </c>
      <c r="AU1046" s="227" t="s">
        <v>83</v>
      </c>
      <c r="AV1046" s="14" t="s">
        <v>83</v>
      </c>
      <c r="AW1046" s="14" t="s">
        <v>31</v>
      </c>
      <c r="AX1046" s="14" t="s">
        <v>75</v>
      </c>
      <c r="AY1046" s="227" t="s">
        <v>126</v>
      </c>
    </row>
    <row r="1047" spans="1:65" s="12" customFormat="1" ht="11.25">
      <c r="B1047" s="196"/>
      <c r="C1047" s="197"/>
      <c r="D1047" s="191" t="s">
        <v>136</v>
      </c>
      <c r="E1047" s="198" t="s">
        <v>1</v>
      </c>
      <c r="F1047" s="199" t="s">
        <v>1197</v>
      </c>
      <c r="G1047" s="197"/>
      <c r="H1047" s="200">
        <v>48.2</v>
      </c>
      <c r="I1047" s="201"/>
      <c r="J1047" s="197"/>
      <c r="K1047" s="197"/>
      <c r="L1047" s="202"/>
      <c r="M1047" s="203"/>
      <c r="N1047" s="204"/>
      <c r="O1047" s="204"/>
      <c r="P1047" s="204"/>
      <c r="Q1047" s="204"/>
      <c r="R1047" s="204"/>
      <c r="S1047" s="204"/>
      <c r="T1047" s="205"/>
      <c r="AT1047" s="206" t="s">
        <v>136</v>
      </c>
      <c r="AU1047" s="206" t="s">
        <v>83</v>
      </c>
      <c r="AV1047" s="12" t="s">
        <v>85</v>
      </c>
      <c r="AW1047" s="12" t="s">
        <v>31</v>
      </c>
      <c r="AX1047" s="12" t="s">
        <v>75</v>
      </c>
      <c r="AY1047" s="206" t="s">
        <v>126</v>
      </c>
    </row>
    <row r="1048" spans="1:65" s="14" customFormat="1" ht="11.25">
      <c r="B1048" s="218"/>
      <c r="C1048" s="219"/>
      <c r="D1048" s="191" t="s">
        <v>136</v>
      </c>
      <c r="E1048" s="220" t="s">
        <v>1</v>
      </c>
      <c r="F1048" s="221" t="s">
        <v>1223</v>
      </c>
      <c r="G1048" s="219"/>
      <c r="H1048" s="220" t="s">
        <v>1</v>
      </c>
      <c r="I1048" s="222"/>
      <c r="J1048" s="219"/>
      <c r="K1048" s="219"/>
      <c r="L1048" s="223"/>
      <c r="M1048" s="224"/>
      <c r="N1048" s="225"/>
      <c r="O1048" s="225"/>
      <c r="P1048" s="225"/>
      <c r="Q1048" s="225"/>
      <c r="R1048" s="225"/>
      <c r="S1048" s="225"/>
      <c r="T1048" s="226"/>
      <c r="AT1048" s="227" t="s">
        <v>136</v>
      </c>
      <c r="AU1048" s="227" t="s">
        <v>83</v>
      </c>
      <c r="AV1048" s="14" t="s">
        <v>83</v>
      </c>
      <c r="AW1048" s="14" t="s">
        <v>31</v>
      </c>
      <c r="AX1048" s="14" t="s">
        <v>75</v>
      </c>
      <c r="AY1048" s="227" t="s">
        <v>126</v>
      </c>
    </row>
    <row r="1049" spans="1:65" s="12" customFormat="1" ht="11.25">
      <c r="B1049" s="196"/>
      <c r="C1049" s="197"/>
      <c r="D1049" s="191" t="s">
        <v>136</v>
      </c>
      <c r="E1049" s="198" t="s">
        <v>1</v>
      </c>
      <c r="F1049" s="199" t="s">
        <v>1224</v>
      </c>
      <c r="G1049" s="197"/>
      <c r="H1049" s="200">
        <v>49.845999999999997</v>
      </c>
      <c r="I1049" s="201"/>
      <c r="J1049" s="197"/>
      <c r="K1049" s="197"/>
      <c r="L1049" s="202"/>
      <c r="M1049" s="203"/>
      <c r="N1049" s="204"/>
      <c r="O1049" s="204"/>
      <c r="P1049" s="204"/>
      <c r="Q1049" s="204"/>
      <c r="R1049" s="204"/>
      <c r="S1049" s="204"/>
      <c r="T1049" s="205"/>
      <c r="AT1049" s="206" t="s">
        <v>136</v>
      </c>
      <c r="AU1049" s="206" t="s">
        <v>83</v>
      </c>
      <c r="AV1049" s="12" t="s">
        <v>85</v>
      </c>
      <c r="AW1049" s="12" t="s">
        <v>31</v>
      </c>
      <c r="AX1049" s="12" t="s">
        <v>75</v>
      </c>
      <c r="AY1049" s="206" t="s">
        <v>126</v>
      </c>
    </row>
    <row r="1050" spans="1:65" s="14" customFormat="1" ht="11.25">
      <c r="B1050" s="218"/>
      <c r="C1050" s="219"/>
      <c r="D1050" s="191" t="s">
        <v>136</v>
      </c>
      <c r="E1050" s="220" t="s">
        <v>1</v>
      </c>
      <c r="F1050" s="221" t="s">
        <v>1225</v>
      </c>
      <c r="G1050" s="219"/>
      <c r="H1050" s="220" t="s">
        <v>1</v>
      </c>
      <c r="I1050" s="222"/>
      <c r="J1050" s="219"/>
      <c r="K1050" s="219"/>
      <c r="L1050" s="223"/>
      <c r="M1050" s="224"/>
      <c r="N1050" s="225"/>
      <c r="O1050" s="225"/>
      <c r="P1050" s="225"/>
      <c r="Q1050" s="225"/>
      <c r="R1050" s="225"/>
      <c r="S1050" s="225"/>
      <c r="T1050" s="226"/>
      <c r="AT1050" s="227" t="s">
        <v>136</v>
      </c>
      <c r="AU1050" s="227" t="s">
        <v>83</v>
      </c>
      <c r="AV1050" s="14" t="s">
        <v>83</v>
      </c>
      <c r="AW1050" s="14" t="s">
        <v>31</v>
      </c>
      <c r="AX1050" s="14" t="s">
        <v>75</v>
      </c>
      <c r="AY1050" s="227" t="s">
        <v>126</v>
      </c>
    </row>
    <row r="1051" spans="1:65" s="12" customFormat="1" ht="11.25">
      <c r="B1051" s="196"/>
      <c r="C1051" s="197"/>
      <c r="D1051" s="191" t="s">
        <v>136</v>
      </c>
      <c r="E1051" s="198" t="s">
        <v>1</v>
      </c>
      <c r="F1051" s="199" t="s">
        <v>1224</v>
      </c>
      <c r="G1051" s="197"/>
      <c r="H1051" s="200">
        <v>49.845999999999997</v>
      </c>
      <c r="I1051" s="201"/>
      <c r="J1051" s="197"/>
      <c r="K1051" s="197"/>
      <c r="L1051" s="202"/>
      <c r="M1051" s="203"/>
      <c r="N1051" s="204"/>
      <c r="O1051" s="204"/>
      <c r="P1051" s="204"/>
      <c r="Q1051" s="204"/>
      <c r="R1051" s="204"/>
      <c r="S1051" s="204"/>
      <c r="T1051" s="205"/>
      <c r="AT1051" s="206" t="s">
        <v>136</v>
      </c>
      <c r="AU1051" s="206" t="s">
        <v>83</v>
      </c>
      <c r="AV1051" s="12" t="s">
        <v>85</v>
      </c>
      <c r="AW1051" s="12" t="s">
        <v>31</v>
      </c>
      <c r="AX1051" s="12" t="s">
        <v>75</v>
      </c>
      <c r="AY1051" s="206" t="s">
        <v>126</v>
      </c>
    </row>
    <row r="1052" spans="1:65" s="13" customFormat="1" ht="11.25">
      <c r="B1052" s="207"/>
      <c r="C1052" s="208"/>
      <c r="D1052" s="191" t="s">
        <v>136</v>
      </c>
      <c r="E1052" s="209" t="s">
        <v>1</v>
      </c>
      <c r="F1052" s="210" t="s">
        <v>138</v>
      </c>
      <c r="G1052" s="208"/>
      <c r="H1052" s="211">
        <v>196.09200000000001</v>
      </c>
      <c r="I1052" s="212"/>
      <c r="J1052" s="208"/>
      <c r="K1052" s="208"/>
      <c r="L1052" s="213"/>
      <c r="M1052" s="214"/>
      <c r="N1052" s="215"/>
      <c r="O1052" s="215"/>
      <c r="P1052" s="215"/>
      <c r="Q1052" s="215"/>
      <c r="R1052" s="215"/>
      <c r="S1052" s="215"/>
      <c r="T1052" s="216"/>
      <c r="AT1052" s="217" t="s">
        <v>136</v>
      </c>
      <c r="AU1052" s="217" t="s">
        <v>83</v>
      </c>
      <c r="AV1052" s="13" t="s">
        <v>133</v>
      </c>
      <c r="AW1052" s="13" t="s">
        <v>31</v>
      </c>
      <c r="AX1052" s="13" t="s">
        <v>83</v>
      </c>
      <c r="AY1052" s="217" t="s">
        <v>126</v>
      </c>
    </row>
    <row r="1053" spans="1:65" s="2" customFormat="1" ht="24.2" customHeight="1">
      <c r="A1053" s="33"/>
      <c r="B1053" s="34"/>
      <c r="C1053" s="228" t="s">
        <v>793</v>
      </c>
      <c r="D1053" s="228" t="s">
        <v>433</v>
      </c>
      <c r="E1053" s="229" t="s">
        <v>1292</v>
      </c>
      <c r="F1053" s="230" t="s">
        <v>1293</v>
      </c>
      <c r="G1053" s="231" t="s">
        <v>130</v>
      </c>
      <c r="H1053" s="232">
        <v>192.8</v>
      </c>
      <c r="I1053" s="233"/>
      <c r="J1053" s="234">
        <f>ROUND(I1053*H1053,2)</f>
        <v>0</v>
      </c>
      <c r="K1053" s="230" t="s">
        <v>131</v>
      </c>
      <c r="L1053" s="38"/>
      <c r="M1053" s="235" t="s">
        <v>1</v>
      </c>
      <c r="N1053" s="236" t="s">
        <v>40</v>
      </c>
      <c r="O1053" s="70"/>
      <c r="P1053" s="187">
        <f>O1053*H1053</f>
        <v>0</v>
      </c>
      <c r="Q1053" s="187">
        <v>0</v>
      </c>
      <c r="R1053" s="187">
        <f>Q1053*H1053</f>
        <v>0</v>
      </c>
      <c r="S1053" s="187">
        <v>0</v>
      </c>
      <c r="T1053" s="188">
        <f>S1053*H1053</f>
        <v>0</v>
      </c>
      <c r="U1053" s="33"/>
      <c r="V1053" s="33"/>
      <c r="W1053" s="33"/>
      <c r="X1053" s="33"/>
      <c r="Y1053" s="33"/>
      <c r="Z1053" s="33"/>
      <c r="AA1053" s="33"/>
      <c r="AB1053" s="33"/>
      <c r="AC1053" s="33"/>
      <c r="AD1053" s="33"/>
      <c r="AE1053" s="33"/>
      <c r="AR1053" s="189" t="s">
        <v>133</v>
      </c>
      <c r="AT1053" s="189" t="s">
        <v>433</v>
      </c>
      <c r="AU1053" s="189" t="s">
        <v>83</v>
      </c>
      <c r="AY1053" s="16" t="s">
        <v>126</v>
      </c>
      <c r="BE1053" s="190">
        <f>IF(N1053="základní",J1053,0)</f>
        <v>0</v>
      </c>
      <c r="BF1053" s="190">
        <f>IF(N1053="snížená",J1053,0)</f>
        <v>0</v>
      </c>
      <c r="BG1053" s="190">
        <f>IF(N1053="zákl. přenesená",J1053,0)</f>
        <v>0</v>
      </c>
      <c r="BH1053" s="190">
        <f>IF(N1053="sníž. přenesená",J1053,0)</f>
        <v>0</v>
      </c>
      <c r="BI1053" s="190">
        <f>IF(N1053="nulová",J1053,0)</f>
        <v>0</v>
      </c>
      <c r="BJ1053" s="16" t="s">
        <v>83</v>
      </c>
      <c r="BK1053" s="190">
        <f>ROUND(I1053*H1053,2)</f>
        <v>0</v>
      </c>
      <c r="BL1053" s="16" t="s">
        <v>133</v>
      </c>
      <c r="BM1053" s="189" t="s">
        <v>1294</v>
      </c>
    </row>
    <row r="1054" spans="1:65" s="2" customFormat="1" ht="146.25">
      <c r="A1054" s="33"/>
      <c r="B1054" s="34"/>
      <c r="C1054" s="35"/>
      <c r="D1054" s="191" t="s">
        <v>135</v>
      </c>
      <c r="E1054" s="35"/>
      <c r="F1054" s="192" t="s">
        <v>1295</v>
      </c>
      <c r="G1054" s="35"/>
      <c r="H1054" s="35"/>
      <c r="I1054" s="193"/>
      <c r="J1054" s="35"/>
      <c r="K1054" s="35"/>
      <c r="L1054" s="38"/>
      <c r="M1054" s="194"/>
      <c r="N1054" s="195"/>
      <c r="O1054" s="70"/>
      <c r="P1054" s="70"/>
      <c r="Q1054" s="70"/>
      <c r="R1054" s="70"/>
      <c r="S1054" s="70"/>
      <c r="T1054" s="71"/>
      <c r="U1054" s="33"/>
      <c r="V1054" s="33"/>
      <c r="W1054" s="33"/>
      <c r="X1054" s="33"/>
      <c r="Y1054" s="33"/>
      <c r="Z1054" s="33"/>
      <c r="AA1054" s="33"/>
      <c r="AB1054" s="33"/>
      <c r="AC1054" s="33"/>
      <c r="AD1054" s="33"/>
      <c r="AE1054" s="33"/>
      <c r="AT1054" s="16" t="s">
        <v>135</v>
      </c>
      <c r="AU1054" s="16" t="s">
        <v>83</v>
      </c>
    </row>
    <row r="1055" spans="1:65" s="14" customFormat="1" ht="11.25">
      <c r="B1055" s="218"/>
      <c r="C1055" s="219"/>
      <c r="D1055" s="191" t="s">
        <v>136</v>
      </c>
      <c r="E1055" s="220" t="s">
        <v>1</v>
      </c>
      <c r="F1055" s="221" t="s">
        <v>830</v>
      </c>
      <c r="G1055" s="219"/>
      <c r="H1055" s="220" t="s">
        <v>1</v>
      </c>
      <c r="I1055" s="222"/>
      <c r="J1055" s="219"/>
      <c r="K1055" s="219"/>
      <c r="L1055" s="223"/>
      <c r="M1055" s="224"/>
      <c r="N1055" s="225"/>
      <c r="O1055" s="225"/>
      <c r="P1055" s="225"/>
      <c r="Q1055" s="225"/>
      <c r="R1055" s="225"/>
      <c r="S1055" s="225"/>
      <c r="T1055" s="226"/>
      <c r="AT1055" s="227" t="s">
        <v>136</v>
      </c>
      <c r="AU1055" s="227" t="s">
        <v>83</v>
      </c>
      <c r="AV1055" s="14" t="s">
        <v>83</v>
      </c>
      <c r="AW1055" s="14" t="s">
        <v>31</v>
      </c>
      <c r="AX1055" s="14" t="s">
        <v>75</v>
      </c>
      <c r="AY1055" s="227" t="s">
        <v>126</v>
      </c>
    </row>
    <row r="1056" spans="1:65" s="12" customFormat="1" ht="11.25">
      <c r="B1056" s="196"/>
      <c r="C1056" s="197"/>
      <c r="D1056" s="191" t="s">
        <v>136</v>
      </c>
      <c r="E1056" s="198" t="s">
        <v>1</v>
      </c>
      <c r="F1056" s="199" t="s">
        <v>1296</v>
      </c>
      <c r="G1056" s="197"/>
      <c r="H1056" s="200">
        <v>192.8</v>
      </c>
      <c r="I1056" s="201"/>
      <c r="J1056" s="197"/>
      <c r="K1056" s="197"/>
      <c r="L1056" s="202"/>
      <c r="M1056" s="203"/>
      <c r="N1056" s="204"/>
      <c r="O1056" s="204"/>
      <c r="P1056" s="204"/>
      <c r="Q1056" s="204"/>
      <c r="R1056" s="204"/>
      <c r="S1056" s="204"/>
      <c r="T1056" s="205"/>
      <c r="AT1056" s="206" t="s">
        <v>136</v>
      </c>
      <c r="AU1056" s="206" t="s">
        <v>83</v>
      </c>
      <c r="AV1056" s="12" t="s">
        <v>85</v>
      </c>
      <c r="AW1056" s="12" t="s">
        <v>31</v>
      </c>
      <c r="AX1056" s="12" t="s">
        <v>75</v>
      </c>
      <c r="AY1056" s="206" t="s">
        <v>126</v>
      </c>
    </row>
    <row r="1057" spans="1:65" s="13" customFormat="1" ht="11.25">
      <c r="B1057" s="207"/>
      <c r="C1057" s="208"/>
      <c r="D1057" s="191" t="s">
        <v>136</v>
      </c>
      <c r="E1057" s="209" t="s">
        <v>1</v>
      </c>
      <c r="F1057" s="210" t="s">
        <v>138</v>
      </c>
      <c r="G1057" s="208"/>
      <c r="H1057" s="211">
        <v>192.8</v>
      </c>
      <c r="I1057" s="212"/>
      <c r="J1057" s="208"/>
      <c r="K1057" s="208"/>
      <c r="L1057" s="213"/>
      <c r="M1057" s="214"/>
      <c r="N1057" s="215"/>
      <c r="O1057" s="215"/>
      <c r="P1057" s="215"/>
      <c r="Q1057" s="215"/>
      <c r="R1057" s="215"/>
      <c r="S1057" s="215"/>
      <c r="T1057" s="216"/>
      <c r="AT1057" s="217" t="s">
        <v>136</v>
      </c>
      <c r="AU1057" s="217" t="s">
        <v>83</v>
      </c>
      <c r="AV1057" s="13" t="s">
        <v>133</v>
      </c>
      <c r="AW1057" s="13" t="s">
        <v>31</v>
      </c>
      <c r="AX1057" s="13" t="s">
        <v>83</v>
      </c>
      <c r="AY1057" s="217" t="s">
        <v>126</v>
      </c>
    </row>
    <row r="1058" spans="1:65" s="2" customFormat="1" ht="37.9" customHeight="1">
      <c r="A1058" s="33"/>
      <c r="B1058" s="34"/>
      <c r="C1058" s="228" t="s">
        <v>241</v>
      </c>
      <c r="D1058" s="228" t="s">
        <v>433</v>
      </c>
      <c r="E1058" s="229" t="s">
        <v>1297</v>
      </c>
      <c r="F1058" s="230" t="s">
        <v>1298</v>
      </c>
      <c r="G1058" s="231" t="s">
        <v>142</v>
      </c>
      <c r="H1058" s="232">
        <v>4</v>
      </c>
      <c r="I1058" s="233"/>
      <c r="J1058" s="234">
        <f>ROUND(I1058*H1058,2)</f>
        <v>0</v>
      </c>
      <c r="K1058" s="230" t="s">
        <v>131</v>
      </c>
      <c r="L1058" s="38"/>
      <c r="M1058" s="235" t="s">
        <v>1</v>
      </c>
      <c r="N1058" s="236" t="s">
        <v>40</v>
      </c>
      <c r="O1058" s="70"/>
      <c r="P1058" s="187">
        <f>O1058*H1058</f>
        <v>0</v>
      </c>
      <c r="Q1058" s="187">
        <v>0</v>
      </c>
      <c r="R1058" s="187">
        <f>Q1058*H1058</f>
        <v>0</v>
      </c>
      <c r="S1058" s="187">
        <v>0</v>
      </c>
      <c r="T1058" s="188">
        <f>S1058*H1058</f>
        <v>0</v>
      </c>
      <c r="U1058" s="33"/>
      <c r="V1058" s="33"/>
      <c r="W1058" s="33"/>
      <c r="X1058" s="33"/>
      <c r="Y1058" s="33"/>
      <c r="Z1058" s="33"/>
      <c r="AA1058" s="33"/>
      <c r="AB1058" s="33"/>
      <c r="AC1058" s="33"/>
      <c r="AD1058" s="33"/>
      <c r="AE1058" s="33"/>
      <c r="AR1058" s="189" t="s">
        <v>133</v>
      </c>
      <c r="AT1058" s="189" t="s">
        <v>433</v>
      </c>
      <c r="AU1058" s="189" t="s">
        <v>83</v>
      </c>
      <c r="AY1058" s="16" t="s">
        <v>126</v>
      </c>
      <c r="BE1058" s="190">
        <f>IF(N1058="základní",J1058,0)</f>
        <v>0</v>
      </c>
      <c r="BF1058" s="190">
        <f>IF(N1058="snížená",J1058,0)</f>
        <v>0</v>
      </c>
      <c r="BG1058" s="190">
        <f>IF(N1058="zákl. přenesená",J1058,0)</f>
        <v>0</v>
      </c>
      <c r="BH1058" s="190">
        <f>IF(N1058="sníž. přenesená",J1058,0)</f>
        <v>0</v>
      </c>
      <c r="BI1058" s="190">
        <f>IF(N1058="nulová",J1058,0)</f>
        <v>0</v>
      </c>
      <c r="BJ1058" s="16" t="s">
        <v>83</v>
      </c>
      <c r="BK1058" s="190">
        <f>ROUND(I1058*H1058,2)</f>
        <v>0</v>
      </c>
      <c r="BL1058" s="16" t="s">
        <v>133</v>
      </c>
      <c r="BM1058" s="189" t="s">
        <v>1299</v>
      </c>
    </row>
    <row r="1059" spans="1:65" s="2" customFormat="1" ht="58.5">
      <c r="A1059" s="33"/>
      <c r="B1059" s="34"/>
      <c r="C1059" s="35"/>
      <c r="D1059" s="191" t="s">
        <v>135</v>
      </c>
      <c r="E1059" s="35"/>
      <c r="F1059" s="192" t="s">
        <v>1300</v>
      </c>
      <c r="G1059" s="35"/>
      <c r="H1059" s="35"/>
      <c r="I1059" s="193"/>
      <c r="J1059" s="35"/>
      <c r="K1059" s="35"/>
      <c r="L1059" s="38"/>
      <c r="M1059" s="194"/>
      <c r="N1059" s="195"/>
      <c r="O1059" s="70"/>
      <c r="P1059" s="70"/>
      <c r="Q1059" s="70"/>
      <c r="R1059" s="70"/>
      <c r="S1059" s="70"/>
      <c r="T1059" s="71"/>
      <c r="U1059" s="33"/>
      <c r="V1059" s="33"/>
      <c r="W1059" s="33"/>
      <c r="X1059" s="33"/>
      <c r="Y1059" s="33"/>
      <c r="Z1059" s="33"/>
      <c r="AA1059" s="33"/>
      <c r="AB1059" s="33"/>
      <c r="AC1059" s="33"/>
      <c r="AD1059" s="33"/>
      <c r="AE1059" s="33"/>
      <c r="AT1059" s="16" t="s">
        <v>135</v>
      </c>
      <c r="AU1059" s="16" t="s">
        <v>83</v>
      </c>
    </row>
    <row r="1060" spans="1:65" s="14" customFormat="1" ht="11.25">
      <c r="B1060" s="218"/>
      <c r="C1060" s="219"/>
      <c r="D1060" s="191" t="s">
        <v>136</v>
      </c>
      <c r="E1060" s="220" t="s">
        <v>1</v>
      </c>
      <c r="F1060" s="221" t="s">
        <v>1301</v>
      </c>
      <c r="G1060" s="219"/>
      <c r="H1060" s="220" t="s">
        <v>1</v>
      </c>
      <c r="I1060" s="222"/>
      <c r="J1060" s="219"/>
      <c r="K1060" s="219"/>
      <c r="L1060" s="223"/>
      <c r="M1060" s="224"/>
      <c r="N1060" s="225"/>
      <c r="O1060" s="225"/>
      <c r="P1060" s="225"/>
      <c r="Q1060" s="225"/>
      <c r="R1060" s="225"/>
      <c r="S1060" s="225"/>
      <c r="T1060" s="226"/>
      <c r="AT1060" s="227" t="s">
        <v>136</v>
      </c>
      <c r="AU1060" s="227" t="s">
        <v>83</v>
      </c>
      <c r="AV1060" s="14" t="s">
        <v>83</v>
      </c>
      <c r="AW1060" s="14" t="s">
        <v>31</v>
      </c>
      <c r="AX1060" s="14" t="s">
        <v>75</v>
      </c>
      <c r="AY1060" s="227" t="s">
        <v>126</v>
      </c>
    </row>
    <row r="1061" spans="1:65" s="12" customFormat="1" ht="11.25">
      <c r="B1061" s="196"/>
      <c r="C1061" s="197"/>
      <c r="D1061" s="191" t="s">
        <v>136</v>
      </c>
      <c r="E1061" s="198" t="s">
        <v>1</v>
      </c>
      <c r="F1061" s="199" t="s">
        <v>1302</v>
      </c>
      <c r="G1061" s="197"/>
      <c r="H1061" s="200">
        <v>4</v>
      </c>
      <c r="I1061" s="201"/>
      <c r="J1061" s="197"/>
      <c r="K1061" s="197"/>
      <c r="L1061" s="202"/>
      <c r="M1061" s="203"/>
      <c r="N1061" s="204"/>
      <c r="O1061" s="204"/>
      <c r="P1061" s="204"/>
      <c r="Q1061" s="204"/>
      <c r="R1061" s="204"/>
      <c r="S1061" s="204"/>
      <c r="T1061" s="205"/>
      <c r="AT1061" s="206" t="s">
        <v>136</v>
      </c>
      <c r="AU1061" s="206" t="s">
        <v>83</v>
      </c>
      <c r="AV1061" s="12" t="s">
        <v>85</v>
      </c>
      <c r="AW1061" s="12" t="s">
        <v>31</v>
      </c>
      <c r="AX1061" s="12" t="s">
        <v>75</v>
      </c>
      <c r="AY1061" s="206" t="s">
        <v>126</v>
      </c>
    </row>
    <row r="1062" spans="1:65" s="13" customFormat="1" ht="11.25">
      <c r="B1062" s="207"/>
      <c r="C1062" s="208"/>
      <c r="D1062" s="191" t="s">
        <v>136</v>
      </c>
      <c r="E1062" s="209" t="s">
        <v>1</v>
      </c>
      <c r="F1062" s="210" t="s">
        <v>138</v>
      </c>
      <c r="G1062" s="208"/>
      <c r="H1062" s="211">
        <v>4</v>
      </c>
      <c r="I1062" s="212"/>
      <c r="J1062" s="208"/>
      <c r="K1062" s="208"/>
      <c r="L1062" s="213"/>
      <c r="M1062" s="214"/>
      <c r="N1062" s="215"/>
      <c r="O1062" s="215"/>
      <c r="P1062" s="215"/>
      <c r="Q1062" s="215"/>
      <c r="R1062" s="215"/>
      <c r="S1062" s="215"/>
      <c r="T1062" s="216"/>
      <c r="AT1062" s="217" t="s">
        <v>136</v>
      </c>
      <c r="AU1062" s="217" t="s">
        <v>83</v>
      </c>
      <c r="AV1062" s="13" t="s">
        <v>133</v>
      </c>
      <c r="AW1062" s="13" t="s">
        <v>31</v>
      </c>
      <c r="AX1062" s="13" t="s">
        <v>83</v>
      </c>
      <c r="AY1062" s="217" t="s">
        <v>126</v>
      </c>
    </row>
    <row r="1063" spans="1:65" s="2" customFormat="1" ht="16.5" customHeight="1">
      <c r="A1063" s="33"/>
      <c r="B1063" s="34"/>
      <c r="C1063" s="228" t="s">
        <v>802</v>
      </c>
      <c r="D1063" s="228" t="s">
        <v>433</v>
      </c>
      <c r="E1063" s="229" t="s">
        <v>1303</v>
      </c>
      <c r="F1063" s="230" t="s">
        <v>1304</v>
      </c>
      <c r="G1063" s="231" t="s">
        <v>1305</v>
      </c>
      <c r="H1063" s="232">
        <v>8</v>
      </c>
      <c r="I1063" s="233"/>
      <c r="J1063" s="234">
        <f>ROUND(I1063*H1063,2)</f>
        <v>0</v>
      </c>
      <c r="K1063" s="230" t="s">
        <v>131</v>
      </c>
      <c r="L1063" s="38"/>
      <c r="M1063" s="235" t="s">
        <v>1</v>
      </c>
      <c r="N1063" s="236" t="s">
        <v>40</v>
      </c>
      <c r="O1063" s="70"/>
      <c r="P1063" s="187">
        <f>O1063*H1063</f>
        <v>0</v>
      </c>
      <c r="Q1063" s="187">
        <v>0</v>
      </c>
      <c r="R1063" s="187">
        <f>Q1063*H1063</f>
        <v>0</v>
      </c>
      <c r="S1063" s="187">
        <v>0</v>
      </c>
      <c r="T1063" s="188">
        <f>S1063*H1063</f>
        <v>0</v>
      </c>
      <c r="U1063" s="33"/>
      <c r="V1063" s="33"/>
      <c r="W1063" s="33"/>
      <c r="X1063" s="33"/>
      <c r="Y1063" s="33"/>
      <c r="Z1063" s="33"/>
      <c r="AA1063" s="33"/>
      <c r="AB1063" s="33"/>
      <c r="AC1063" s="33"/>
      <c r="AD1063" s="33"/>
      <c r="AE1063" s="33"/>
      <c r="AR1063" s="189" t="s">
        <v>133</v>
      </c>
      <c r="AT1063" s="189" t="s">
        <v>433</v>
      </c>
      <c r="AU1063" s="189" t="s">
        <v>83</v>
      </c>
      <c r="AY1063" s="16" t="s">
        <v>126</v>
      </c>
      <c r="BE1063" s="190">
        <f>IF(N1063="základní",J1063,0)</f>
        <v>0</v>
      </c>
      <c r="BF1063" s="190">
        <f>IF(N1063="snížená",J1063,0)</f>
        <v>0</v>
      </c>
      <c r="BG1063" s="190">
        <f>IF(N1063="zákl. přenesená",J1063,0)</f>
        <v>0</v>
      </c>
      <c r="BH1063" s="190">
        <f>IF(N1063="sníž. přenesená",J1063,0)</f>
        <v>0</v>
      </c>
      <c r="BI1063" s="190">
        <f>IF(N1063="nulová",J1063,0)</f>
        <v>0</v>
      </c>
      <c r="BJ1063" s="16" t="s">
        <v>83</v>
      </c>
      <c r="BK1063" s="190">
        <f>ROUND(I1063*H1063,2)</f>
        <v>0</v>
      </c>
      <c r="BL1063" s="16" t="s">
        <v>133</v>
      </c>
      <c r="BM1063" s="189" t="s">
        <v>1306</v>
      </c>
    </row>
    <row r="1064" spans="1:65" s="2" customFormat="1" ht="29.25">
      <c r="A1064" s="33"/>
      <c r="B1064" s="34"/>
      <c r="C1064" s="35"/>
      <c r="D1064" s="191" t="s">
        <v>135</v>
      </c>
      <c r="E1064" s="35"/>
      <c r="F1064" s="192" t="s">
        <v>1307</v>
      </c>
      <c r="G1064" s="35"/>
      <c r="H1064" s="35"/>
      <c r="I1064" s="193"/>
      <c r="J1064" s="35"/>
      <c r="K1064" s="35"/>
      <c r="L1064" s="38"/>
      <c r="M1064" s="194"/>
      <c r="N1064" s="195"/>
      <c r="O1064" s="70"/>
      <c r="P1064" s="70"/>
      <c r="Q1064" s="70"/>
      <c r="R1064" s="70"/>
      <c r="S1064" s="70"/>
      <c r="T1064" s="71"/>
      <c r="U1064" s="33"/>
      <c r="V1064" s="33"/>
      <c r="W1064" s="33"/>
      <c r="X1064" s="33"/>
      <c r="Y1064" s="33"/>
      <c r="Z1064" s="33"/>
      <c r="AA1064" s="33"/>
      <c r="AB1064" s="33"/>
      <c r="AC1064" s="33"/>
      <c r="AD1064" s="33"/>
      <c r="AE1064" s="33"/>
      <c r="AT1064" s="16" t="s">
        <v>135</v>
      </c>
      <c r="AU1064" s="16" t="s">
        <v>83</v>
      </c>
    </row>
    <row r="1065" spans="1:65" s="14" customFormat="1" ht="11.25">
      <c r="B1065" s="218"/>
      <c r="C1065" s="219"/>
      <c r="D1065" s="191" t="s">
        <v>136</v>
      </c>
      <c r="E1065" s="220" t="s">
        <v>1</v>
      </c>
      <c r="F1065" s="221" t="s">
        <v>1308</v>
      </c>
      <c r="G1065" s="219"/>
      <c r="H1065" s="220" t="s">
        <v>1</v>
      </c>
      <c r="I1065" s="222"/>
      <c r="J1065" s="219"/>
      <c r="K1065" s="219"/>
      <c r="L1065" s="223"/>
      <c r="M1065" s="224"/>
      <c r="N1065" s="225"/>
      <c r="O1065" s="225"/>
      <c r="P1065" s="225"/>
      <c r="Q1065" s="225"/>
      <c r="R1065" s="225"/>
      <c r="S1065" s="225"/>
      <c r="T1065" s="226"/>
      <c r="AT1065" s="227" t="s">
        <v>136</v>
      </c>
      <c r="AU1065" s="227" t="s">
        <v>83</v>
      </c>
      <c r="AV1065" s="14" t="s">
        <v>83</v>
      </c>
      <c r="AW1065" s="14" t="s">
        <v>31</v>
      </c>
      <c r="AX1065" s="14" t="s">
        <v>75</v>
      </c>
      <c r="AY1065" s="227" t="s">
        <v>126</v>
      </c>
    </row>
    <row r="1066" spans="1:65" s="12" customFormat="1" ht="11.25">
      <c r="B1066" s="196"/>
      <c r="C1066" s="197"/>
      <c r="D1066" s="191" t="s">
        <v>136</v>
      </c>
      <c r="E1066" s="198" t="s">
        <v>1</v>
      </c>
      <c r="F1066" s="199" t="s">
        <v>210</v>
      </c>
      <c r="G1066" s="197"/>
      <c r="H1066" s="200">
        <v>8</v>
      </c>
      <c r="I1066" s="201"/>
      <c r="J1066" s="197"/>
      <c r="K1066" s="197"/>
      <c r="L1066" s="202"/>
      <c r="M1066" s="203"/>
      <c r="N1066" s="204"/>
      <c r="O1066" s="204"/>
      <c r="P1066" s="204"/>
      <c r="Q1066" s="204"/>
      <c r="R1066" s="204"/>
      <c r="S1066" s="204"/>
      <c r="T1066" s="205"/>
      <c r="AT1066" s="206" t="s">
        <v>136</v>
      </c>
      <c r="AU1066" s="206" t="s">
        <v>83</v>
      </c>
      <c r="AV1066" s="12" t="s">
        <v>85</v>
      </c>
      <c r="AW1066" s="12" t="s">
        <v>31</v>
      </c>
      <c r="AX1066" s="12" t="s">
        <v>75</v>
      </c>
      <c r="AY1066" s="206" t="s">
        <v>126</v>
      </c>
    </row>
    <row r="1067" spans="1:65" s="13" customFormat="1" ht="11.25">
      <c r="B1067" s="207"/>
      <c r="C1067" s="208"/>
      <c r="D1067" s="191" t="s">
        <v>136</v>
      </c>
      <c r="E1067" s="209" t="s">
        <v>1</v>
      </c>
      <c r="F1067" s="210" t="s">
        <v>138</v>
      </c>
      <c r="G1067" s="208"/>
      <c r="H1067" s="211">
        <v>8</v>
      </c>
      <c r="I1067" s="212"/>
      <c r="J1067" s="208"/>
      <c r="K1067" s="208"/>
      <c r="L1067" s="213"/>
      <c r="M1067" s="214"/>
      <c r="N1067" s="215"/>
      <c r="O1067" s="215"/>
      <c r="P1067" s="215"/>
      <c r="Q1067" s="215"/>
      <c r="R1067" s="215"/>
      <c r="S1067" s="215"/>
      <c r="T1067" s="216"/>
      <c r="AT1067" s="217" t="s">
        <v>136</v>
      </c>
      <c r="AU1067" s="217" t="s">
        <v>83</v>
      </c>
      <c r="AV1067" s="13" t="s">
        <v>133</v>
      </c>
      <c r="AW1067" s="13" t="s">
        <v>31</v>
      </c>
      <c r="AX1067" s="13" t="s">
        <v>83</v>
      </c>
      <c r="AY1067" s="217" t="s">
        <v>126</v>
      </c>
    </row>
    <row r="1068" spans="1:65" s="2" customFormat="1" ht="16.5" customHeight="1">
      <c r="A1068" s="33"/>
      <c r="B1068" s="34"/>
      <c r="C1068" s="228" t="s">
        <v>813</v>
      </c>
      <c r="D1068" s="228" t="s">
        <v>433</v>
      </c>
      <c r="E1068" s="229" t="s">
        <v>1309</v>
      </c>
      <c r="F1068" s="230" t="s">
        <v>1310</v>
      </c>
      <c r="G1068" s="231" t="s">
        <v>142</v>
      </c>
      <c r="H1068" s="232">
        <v>22</v>
      </c>
      <c r="I1068" s="233"/>
      <c r="J1068" s="234">
        <f>ROUND(I1068*H1068,2)</f>
        <v>0</v>
      </c>
      <c r="K1068" s="230" t="s">
        <v>131</v>
      </c>
      <c r="L1068" s="38"/>
      <c r="M1068" s="235" t="s">
        <v>1</v>
      </c>
      <c r="N1068" s="236" t="s">
        <v>40</v>
      </c>
      <c r="O1068" s="70"/>
      <c r="P1068" s="187">
        <f>O1068*H1068</f>
        <v>0</v>
      </c>
      <c r="Q1068" s="187">
        <v>0</v>
      </c>
      <c r="R1068" s="187">
        <f>Q1068*H1068</f>
        <v>0</v>
      </c>
      <c r="S1068" s="187">
        <v>0</v>
      </c>
      <c r="T1068" s="188">
        <f>S1068*H1068</f>
        <v>0</v>
      </c>
      <c r="U1068" s="33"/>
      <c r="V1068" s="33"/>
      <c r="W1068" s="33"/>
      <c r="X1068" s="33"/>
      <c r="Y1068" s="33"/>
      <c r="Z1068" s="33"/>
      <c r="AA1068" s="33"/>
      <c r="AB1068" s="33"/>
      <c r="AC1068" s="33"/>
      <c r="AD1068" s="33"/>
      <c r="AE1068" s="33"/>
      <c r="AR1068" s="189" t="s">
        <v>133</v>
      </c>
      <c r="AT1068" s="189" t="s">
        <v>433</v>
      </c>
      <c r="AU1068" s="189" t="s">
        <v>83</v>
      </c>
      <c r="AY1068" s="16" t="s">
        <v>126</v>
      </c>
      <c r="BE1068" s="190">
        <f>IF(N1068="základní",J1068,0)</f>
        <v>0</v>
      </c>
      <c r="BF1068" s="190">
        <f>IF(N1068="snížená",J1068,0)</f>
        <v>0</v>
      </c>
      <c r="BG1068" s="190">
        <f>IF(N1068="zákl. přenesená",J1068,0)</f>
        <v>0</v>
      </c>
      <c r="BH1068" s="190">
        <f>IF(N1068="sníž. přenesená",J1068,0)</f>
        <v>0</v>
      </c>
      <c r="BI1068" s="190">
        <f>IF(N1068="nulová",J1068,0)</f>
        <v>0</v>
      </c>
      <c r="BJ1068" s="16" t="s">
        <v>83</v>
      </c>
      <c r="BK1068" s="190">
        <f>ROUND(I1068*H1068,2)</f>
        <v>0</v>
      </c>
      <c r="BL1068" s="16" t="s">
        <v>133</v>
      </c>
      <c r="BM1068" s="189" t="s">
        <v>1311</v>
      </c>
    </row>
    <row r="1069" spans="1:65" s="2" customFormat="1" ht="39">
      <c r="A1069" s="33"/>
      <c r="B1069" s="34"/>
      <c r="C1069" s="35"/>
      <c r="D1069" s="191" t="s">
        <v>135</v>
      </c>
      <c r="E1069" s="35"/>
      <c r="F1069" s="192" t="s">
        <v>1312</v>
      </c>
      <c r="G1069" s="35"/>
      <c r="H1069" s="35"/>
      <c r="I1069" s="193"/>
      <c r="J1069" s="35"/>
      <c r="K1069" s="35"/>
      <c r="L1069" s="38"/>
      <c r="M1069" s="194"/>
      <c r="N1069" s="195"/>
      <c r="O1069" s="70"/>
      <c r="P1069" s="70"/>
      <c r="Q1069" s="70"/>
      <c r="R1069" s="70"/>
      <c r="S1069" s="70"/>
      <c r="T1069" s="71"/>
      <c r="U1069" s="33"/>
      <c r="V1069" s="33"/>
      <c r="W1069" s="33"/>
      <c r="X1069" s="33"/>
      <c r="Y1069" s="33"/>
      <c r="Z1069" s="33"/>
      <c r="AA1069" s="33"/>
      <c r="AB1069" s="33"/>
      <c r="AC1069" s="33"/>
      <c r="AD1069" s="33"/>
      <c r="AE1069" s="33"/>
      <c r="AT1069" s="16" t="s">
        <v>135</v>
      </c>
      <c r="AU1069" s="16" t="s">
        <v>83</v>
      </c>
    </row>
    <row r="1070" spans="1:65" s="12" customFormat="1" ht="11.25">
      <c r="B1070" s="196"/>
      <c r="C1070" s="197"/>
      <c r="D1070" s="191" t="s">
        <v>136</v>
      </c>
      <c r="E1070" s="198" t="s">
        <v>1</v>
      </c>
      <c r="F1070" s="199" t="s">
        <v>14</v>
      </c>
      <c r="G1070" s="197"/>
      <c r="H1070" s="200">
        <v>22</v>
      </c>
      <c r="I1070" s="201"/>
      <c r="J1070" s="197"/>
      <c r="K1070" s="197"/>
      <c r="L1070" s="202"/>
      <c r="M1070" s="203"/>
      <c r="N1070" s="204"/>
      <c r="O1070" s="204"/>
      <c r="P1070" s="204"/>
      <c r="Q1070" s="204"/>
      <c r="R1070" s="204"/>
      <c r="S1070" s="204"/>
      <c r="T1070" s="205"/>
      <c r="AT1070" s="206" t="s">
        <v>136</v>
      </c>
      <c r="AU1070" s="206" t="s">
        <v>83</v>
      </c>
      <c r="AV1070" s="12" t="s">
        <v>85</v>
      </c>
      <c r="AW1070" s="12" t="s">
        <v>31</v>
      </c>
      <c r="AX1070" s="12" t="s">
        <v>75</v>
      </c>
      <c r="AY1070" s="206" t="s">
        <v>126</v>
      </c>
    </row>
    <row r="1071" spans="1:65" s="13" customFormat="1" ht="11.25">
      <c r="B1071" s="207"/>
      <c r="C1071" s="208"/>
      <c r="D1071" s="191" t="s">
        <v>136</v>
      </c>
      <c r="E1071" s="209" t="s">
        <v>1</v>
      </c>
      <c r="F1071" s="210" t="s">
        <v>138</v>
      </c>
      <c r="G1071" s="208"/>
      <c r="H1071" s="211">
        <v>22</v>
      </c>
      <c r="I1071" s="212"/>
      <c r="J1071" s="208"/>
      <c r="K1071" s="208"/>
      <c r="L1071" s="213"/>
      <c r="M1071" s="214"/>
      <c r="N1071" s="215"/>
      <c r="O1071" s="215"/>
      <c r="P1071" s="215"/>
      <c r="Q1071" s="215"/>
      <c r="R1071" s="215"/>
      <c r="S1071" s="215"/>
      <c r="T1071" s="216"/>
      <c r="AT1071" s="217" t="s">
        <v>136</v>
      </c>
      <c r="AU1071" s="217" t="s">
        <v>83</v>
      </c>
      <c r="AV1071" s="13" t="s">
        <v>133</v>
      </c>
      <c r="AW1071" s="13" t="s">
        <v>31</v>
      </c>
      <c r="AX1071" s="13" t="s">
        <v>83</v>
      </c>
      <c r="AY1071" s="217" t="s">
        <v>126</v>
      </c>
    </row>
    <row r="1072" spans="1:65" s="2" customFormat="1" ht="16.5" customHeight="1">
      <c r="A1072" s="33"/>
      <c r="B1072" s="34"/>
      <c r="C1072" s="228" t="s">
        <v>1313</v>
      </c>
      <c r="D1072" s="228" t="s">
        <v>433</v>
      </c>
      <c r="E1072" s="229" t="s">
        <v>1314</v>
      </c>
      <c r="F1072" s="230" t="s">
        <v>1315</v>
      </c>
      <c r="G1072" s="231" t="s">
        <v>142</v>
      </c>
      <c r="H1072" s="232">
        <v>18</v>
      </c>
      <c r="I1072" s="233"/>
      <c r="J1072" s="234">
        <f>ROUND(I1072*H1072,2)</f>
        <v>0</v>
      </c>
      <c r="K1072" s="230" t="s">
        <v>131</v>
      </c>
      <c r="L1072" s="38"/>
      <c r="M1072" s="235" t="s">
        <v>1</v>
      </c>
      <c r="N1072" s="236" t="s">
        <v>40</v>
      </c>
      <c r="O1072" s="70"/>
      <c r="P1072" s="187">
        <f>O1072*H1072</f>
        <v>0</v>
      </c>
      <c r="Q1072" s="187">
        <v>0</v>
      </c>
      <c r="R1072" s="187">
        <f>Q1072*H1072</f>
        <v>0</v>
      </c>
      <c r="S1072" s="187">
        <v>0</v>
      </c>
      <c r="T1072" s="188">
        <f>S1072*H1072</f>
        <v>0</v>
      </c>
      <c r="U1072" s="33"/>
      <c r="V1072" s="33"/>
      <c r="W1072" s="33"/>
      <c r="X1072" s="33"/>
      <c r="Y1072" s="33"/>
      <c r="Z1072" s="33"/>
      <c r="AA1072" s="33"/>
      <c r="AB1072" s="33"/>
      <c r="AC1072" s="33"/>
      <c r="AD1072" s="33"/>
      <c r="AE1072" s="33"/>
      <c r="AR1072" s="189" t="s">
        <v>133</v>
      </c>
      <c r="AT1072" s="189" t="s">
        <v>433</v>
      </c>
      <c r="AU1072" s="189" t="s">
        <v>83</v>
      </c>
      <c r="AY1072" s="16" t="s">
        <v>126</v>
      </c>
      <c r="BE1072" s="190">
        <f>IF(N1072="základní",J1072,0)</f>
        <v>0</v>
      </c>
      <c r="BF1072" s="190">
        <f>IF(N1072="snížená",J1072,0)</f>
        <v>0</v>
      </c>
      <c r="BG1072" s="190">
        <f>IF(N1072="zákl. přenesená",J1072,0)</f>
        <v>0</v>
      </c>
      <c r="BH1072" s="190">
        <f>IF(N1072="sníž. přenesená",J1072,0)</f>
        <v>0</v>
      </c>
      <c r="BI1072" s="190">
        <f>IF(N1072="nulová",J1072,0)</f>
        <v>0</v>
      </c>
      <c r="BJ1072" s="16" t="s">
        <v>83</v>
      </c>
      <c r="BK1072" s="190">
        <f>ROUND(I1072*H1072,2)</f>
        <v>0</v>
      </c>
      <c r="BL1072" s="16" t="s">
        <v>133</v>
      </c>
      <c r="BM1072" s="189" t="s">
        <v>1316</v>
      </c>
    </row>
    <row r="1073" spans="1:65" s="2" customFormat="1" ht="39">
      <c r="A1073" s="33"/>
      <c r="B1073" s="34"/>
      <c r="C1073" s="35"/>
      <c r="D1073" s="191" t="s">
        <v>135</v>
      </c>
      <c r="E1073" s="35"/>
      <c r="F1073" s="192" t="s">
        <v>1317</v>
      </c>
      <c r="G1073" s="35"/>
      <c r="H1073" s="35"/>
      <c r="I1073" s="193"/>
      <c r="J1073" s="35"/>
      <c r="K1073" s="35"/>
      <c r="L1073" s="38"/>
      <c r="M1073" s="194"/>
      <c r="N1073" s="195"/>
      <c r="O1073" s="70"/>
      <c r="P1073" s="70"/>
      <c r="Q1073" s="70"/>
      <c r="R1073" s="70"/>
      <c r="S1073" s="70"/>
      <c r="T1073" s="71"/>
      <c r="U1073" s="33"/>
      <c r="V1073" s="33"/>
      <c r="W1073" s="33"/>
      <c r="X1073" s="33"/>
      <c r="Y1073" s="33"/>
      <c r="Z1073" s="33"/>
      <c r="AA1073" s="33"/>
      <c r="AB1073" s="33"/>
      <c r="AC1073" s="33"/>
      <c r="AD1073" s="33"/>
      <c r="AE1073" s="33"/>
      <c r="AT1073" s="16" t="s">
        <v>135</v>
      </c>
      <c r="AU1073" s="16" t="s">
        <v>83</v>
      </c>
    </row>
    <row r="1074" spans="1:65" s="12" customFormat="1" ht="11.25">
      <c r="B1074" s="196"/>
      <c r="C1074" s="197"/>
      <c r="D1074" s="191" t="s">
        <v>136</v>
      </c>
      <c r="E1074" s="198" t="s">
        <v>1</v>
      </c>
      <c r="F1074" s="199" t="s">
        <v>224</v>
      </c>
      <c r="G1074" s="197"/>
      <c r="H1074" s="200">
        <v>18</v>
      </c>
      <c r="I1074" s="201"/>
      <c r="J1074" s="197"/>
      <c r="K1074" s="197"/>
      <c r="L1074" s="202"/>
      <c r="M1074" s="203"/>
      <c r="N1074" s="204"/>
      <c r="O1074" s="204"/>
      <c r="P1074" s="204"/>
      <c r="Q1074" s="204"/>
      <c r="R1074" s="204"/>
      <c r="S1074" s="204"/>
      <c r="T1074" s="205"/>
      <c r="AT1074" s="206" t="s">
        <v>136</v>
      </c>
      <c r="AU1074" s="206" t="s">
        <v>83</v>
      </c>
      <c r="AV1074" s="12" t="s">
        <v>85</v>
      </c>
      <c r="AW1074" s="12" t="s">
        <v>31</v>
      </c>
      <c r="AX1074" s="12" t="s">
        <v>75</v>
      </c>
      <c r="AY1074" s="206" t="s">
        <v>126</v>
      </c>
    </row>
    <row r="1075" spans="1:65" s="13" customFormat="1" ht="11.25">
      <c r="B1075" s="207"/>
      <c r="C1075" s="208"/>
      <c r="D1075" s="191" t="s">
        <v>136</v>
      </c>
      <c r="E1075" s="209" t="s">
        <v>1</v>
      </c>
      <c r="F1075" s="210" t="s">
        <v>138</v>
      </c>
      <c r="G1075" s="208"/>
      <c r="H1075" s="211">
        <v>18</v>
      </c>
      <c r="I1075" s="212"/>
      <c r="J1075" s="208"/>
      <c r="K1075" s="208"/>
      <c r="L1075" s="213"/>
      <c r="M1075" s="214"/>
      <c r="N1075" s="215"/>
      <c r="O1075" s="215"/>
      <c r="P1075" s="215"/>
      <c r="Q1075" s="215"/>
      <c r="R1075" s="215"/>
      <c r="S1075" s="215"/>
      <c r="T1075" s="216"/>
      <c r="AT1075" s="217" t="s">
        <v>136</v>
      </c>
      <c r="AU1075" s="217" t="s">
        <v>83</v>
      </c>
      <c r="AV1075" s="13" t="s">
        <v>133</v>
      </c>
      <c r="AW1075" s="13" t="s">
        <v>31</v>
      </c>
      <c r="AX1075" s="13" t="s">
        <v>83</v>
      </c>
      <c r="AY1075" s="217" t="s">
        <v>126</v>
      </c>
    </row>
    <row r="1076" spans="1:65" s="2" customFormat="1" ht="24.2" customHeight="1">
      <c r="A1076" s="33"/>
      <c r="B1076" s="34"/>
      <c r="C1076" s="228" t="s">
        <v>1318</v>
      </c>
      <c r="D1076" s="228" t="s">
        <v>433</v>
      </c>
      <c r="E1076" s="229" t="s">
        <v>1319</v>
      </c>
      <c r="F1076" s="230" t="s">
        <v>1320</v>
      </c>
      <c r="G1076" s="231" t="s">
        <v>142</v>
      </c>
      <c r="H1076" s="232">
        <v>2</v>
      </c>
      <c r="I1076" s="233"/>
      <c r="J1076" s="234">
        <f>ROUND(I1076*H1076,2)</f>
        <v>0</v>
      </c>
      <c r="K1076" s="230" t="s">
        <v>131</v>
      </c>
      <c r="L1076" s="38"/>
      <c r="M1076" s="235" t="s">
        <v>1</v>
      </c>
      <c r="N1076" s="236" t="s">
        <v>40</v>
      </c>
      <c r="O1076" s="70"/>
      <c r="P1076" s="187">
        <f>O1076*H1076</f>
        <v>0</v>
      </c>
      <c r="Q1076" s="187">
        <v>0</v>
      </c>
      <c r="R1076" s="187">
        <f>Q1076*H1076</f>
        <v>0</v>
      </c>
      <c r="S1076" s="187">
        <v>0</v>
      </c>
      <c r="T1076" s="188">
        <f>S1076*H1076</f>
        <v>0</v>
      </c>
      <c r="U1076" s="33"/>
      <c r="V1076" s="33"/>
      <c r="W1076" s="33"/>
      <c r="X1076" s="33"/>
      <c r="Y1076" s="33"/>
      <c r="Z1076" s="33"/>
      <c r="AA1076" s="33"/>
      <c r="AB1076" s="33"/>
      <c r="AC1076" s="33"/>
      <c r="AD1076" s="33"/>
      <c r="AE1076" s="33"/>
      <c r="AR1076" s="189" t="s">
        <v>133</v>
      </c>
      <c r="AT1076" s="189" t="s">
        <v>433</v>
      </c>
      <c r="AU1076" s="189" t="s">
        <v>83</v>
      </c>
      <c r="AY1076" s="16" t="s">
        <v>126</v>
      </c>
      <c r="BE1076" s="190">
        <f>IF(N1076="základní",J1076,0)</f>
        <v>0</v>
      </c>
      <c r="BF1076" s="190">
        <f>IF(N1076="snížená",J1076,0)</f>
        <v>0</v>
      </c>
      <c r="BG1076" s="190">
        <f>IF(N1076="zákl. přenesená",J1076,0)</f>
        <v>0</v>
      </c>
      <c r="BH1076" s="190">
        <f>IF(N1076="sníž. přenesená",J1076,0)</f>
        <v>0</v>
      </c>
      <c r="BI1076" s="190">
        <f>IF(N1076="nulová",J1076,0)</f>
        <v>0</v>
      </c>
      <c r="BJ1076" s="16" t="s">
        <v>83</v>
      </c>
      <c r="BK1076" s="190">
        <f>ROUND(I1076*H1076,2)</f>
        <v>0</v>
      </c>
      <c r="BL1076" s="16" t="s">
        <v>133</v>
      </c>
      <c r="BM1076" s="189" t="s">
        <v>1321</v>
      </c>
    </row>
    <row r="1077" spans="1:65" s="2" customFormat="1" ht="29.25">
      <c r="A1077" s="33"/>
      <c r="B1077" s="34"/>
      <c r="C1077" s="35"/>
      <c r="D1077" s="191" t="s">
        <v>135</v>
      </c>
      <c r="E1077" s="35"/>
      <c r="F1077" s="192" t="s">
        <v>1322</v>
      </c>
      <c r="G1077" s="35"/>
      <c r="H1077" s="35"/>
      <c r="I1077" s="193"/>
      <c r="J1077" s="35"/>
      <c r="K1077" s="35"/>
      <c r="L1077" s="38"/>
      <c r="M1077" s="194"/>
      <c r="N1077" s="195"/>
      <c r="O1077" s="70"/>
      <c r="P1077" s="70"/>
      <c r="Q1077" s="70"/>
      <c r="R1077" s="70"/>
      <c r="S1077" s="70"/>
      <c r="T1077" s="71"/>
      <c r="U1077" s="33"/>
      <c r="V1077" s="33"/>
      <c r="W1077" s="33"/>
      <c r="X1077" s="33"/>
      <c r="Y1077" s="33"/>
      <c r="Z1077" s="33"/>
      <c r="AA1077" s="33"/>
      <c r="AB1077" s="33"/>
      <c r="AC1077" s="33"/>
      <c r="AD1077" s="33"/>
      <c r="AE1077" s="33"/>
      <c r="AT1077" s="16" t="s">
        <v>135</v>
      </c>
      <c r="AU1077" s="16" t="s">
        <v>83</v>
      </c>
    </row>
    <row r="1078" spans="1:65" s="14" customFormat="1" ht="11.25">
      <c r="B1078" s="218"/>
      <c r="C1078" s="219"/>
      <c r="D1078" s="191" t="s">
        <v>136</v>
      </c>
      <c r="E1078" s="220" t="s">
        <v>1</v>
      </c>
      <c r="F1078" s="221" t="s">
        <v>1005</v>
      </c>
      <c r="G1078" s="219"/>
      <c r="H1078" s="220" t="s">
        <v>1</v>
      </c>
      <c r="I1078" s="222"/>
      <c r="J1078" s="219"/>
      <c r="K1078" s="219"/>
      <c r="L1078" s="223"/>
      <c r="M1078" s="224"/>
      <c r="N1078" s="225"/>
      <c r="O1078" s="225"/>
      <c r="P1078" s="225"/>
      <c r="Q1078" s="225"/>
      <c r="R1078" s="225"/>
      <c r="S1078" s="225"/>
      <c r="T1078" s="226"/>
      <c r="AT1078" s="227" t="s">
        <v>136</v>
      </c>
      <c r="AU1078" s="227" t="s">
        <v>83</v>
      </c>
      <c r="AV1078" s="14" t="s">
        <v>83</v>
      </c>
      <c r="AW1078" s="14" t="s">
        <v>31</v>
      </c>
      <c r="AX1078" s="14" t="s">
        <v>75</v>
      </c>
      <c r="AY1078" s="227" t="s">
        <v>126</v>
      </c>
    </row>
    <row r="1079" spans="1:65" s="12" customFormat="1" ht="11.25">
      <c r="B1079" s="196"/>
      <c r="C1079" s="197"/>
      <c r="D1079" s="191" t="s">
        <v>136</v>
      </c>
      <c r="E1079" s="198" t="s">
        <v>1</v>
      </c>
      <c r="F1079" s="199" t="s">
        <v>186</v>
      </c>
      <c r="G1079" s="197"/>
      <c r="H1079" s="200">
        <v>2</v>
      </c>
      <c r="I1079" s="201"/>
      <c r="J1079" s="197"/>
      <c r="K1079" s="197"/>
      <c r="L1079" s="202"/>
      <c r="M1079" s="203"/>
      <c r="N1079" s="204"/>
      <c r="O1079" s="204"/>
      <c r="P1079" s="204"/>
      <c r="Q1079" s="204"/>
      <c r="R1079" s="204"/>
      <c r="S1079" s="204"/>
      <c r="T1079" s="205"/>
      <c r="AT1079" s="206" t="s">
        <v>136</v>
      </c>
      <c r="AU1079" s="206" t="s">
        <v>83</v>
      </c>
      <c r="AV1079" s="12" t="s">
        <v>85</v>
      </c>
      <c r="AW1079" s="12" t="s">
        <v>31</v>
      </c>
      <c r="AX1079" s="12" t="s">
        <v>75</v>
      </c>
      <c r="AY1079" s="206" t="s">
        <v>126</v>
      </c>
    </row>
    <row r="1080" spans="1:65" s="13" customFormat="1" ht="11.25">
      <c r="B1080" s="207"/>
      <c r="C1080" s="208"/>
      <c r="D1080" s="191" t="s">
        <v>136</v>
      </c>
      <c r="E1080" s="209" t="s">
        <v>1</v>
      </c>
      <c r="F1080" s="210" t="s">
        <v>138</v>
      </c>
      <c r="G1080" s="208"/>
      <c r="H1080" s="211">
        <v>2</v>
      </c>
      <c r="I1080" s="212"/>
      <c r="J1080" s="208"/>
      <c r="K1080" s="208"/>
      <c r="L1080" s="213"/>
      <c r="M1080" s="214"/>
      <c r="N1080" s="215"/>
      <c r="O1080" s="215"/>
      <c r="P1080" s="215"/>
      <c r="Q1080" s="215"/>
      <c r="R1080" s="215"/>
      <c r="S1080" s="215"/>
      <c r="T1080" s="216"/>
      <c r="AT1080" s="217" t="s">
        <v>136</v>
      </c>
      <c r="AU1080" s="217" t="s">
        <v>83</v>
      </c>
      <c r="AV1080" s="13" t="s">
        <v>133</v>
      </c>
      <c r="AW1080" s="13" t="s">
        <v>31</v>
      </c>
      <c r="AX1080" s="13" t="s">
        <v>83</v>
      </c>
      <c r="AY1080" s="217" t="s">
        <v>126</v>
      </c>
    </row>
    <row r="1081" spans="1:65" s="2" customFormat="1" ht="24.2" customHeight="1">
      <c r="A1081" s="33"/>
      <c r="B1081" s="34"/>
      <c r="C1081" s="228" t="s">
        <v>1323</v>
      </c>
      <c r="D1081" s="228" t="s">
        <v>433</v>
      </c>
      <c r="E1081" s="229" t="s">
        <v>1324</v>
      </c>
      <c r="F1081" s="230" t="s">
        <v>1325</v>
      </c>
      <c r="G1081" s="231" t="s">
        <v>142</v>
      </c>
      <c r="H1081" s="232">
        <v>2</v>
      </c>
      <c r="I1081" s="233"/>
      <c r="J1081" s="234">
        <f>ROUND(I1081*H1081,2)</f>
        <v>0</v>
      </c>
      <c r="K1081" s="230" t="s">
        <v>131</v>
      </c>
      <c r="L1081" s="38"/>
      <c r="M1081" s="235" t="s">
        <v>1</v>
      </c>
      <c r="N1081" s="236" t="s">
        <v>40</v>
      </c>
      <c r="O1081" s="70"/>
      <c r="P1081" s="187">
        <f>O1081*H1081</f>
        <v>0</v>
      </c>
      <c r="Q1081" s="187">
        <v>0</v>
      </c>
      <c r="R1081" s="187">
        <f>Q1081*H1081</f>
        <v>0</v>
      </c>
      <c r="S1081" s="187">
        <v>0</v>
      </c>
      <c r="T1081" s="188">
        <f>S1081*H1081</f>
        <v>0</v>
      </c>
      <c r="U1081" s="33"/>
      <c r="V1081" s="33"/>
      <c r="W1081" s="33"/>
      <c r="X1081" s="33"/>
      <c r="Y1081" s="33"/>
      <c r="Z1081" s="33"/>
      <c r="AA1081" s="33"/>
      <c r="AB1081" s="33"/>
      <c r="AC1081" s="33"/>
      <c r="AD1081" s="33"/>
      <c r="AE1081" s="33"/>
      <c r="AR1081" s="189" t="s">
        <v>133</v>
      </c>
      <c r="AT1081" s="189" t="s">
        <v>433</v>
      </c>
      <c r="AU1081" s="189" t="s">
        <v>83</v>
      </c>
      <c r="AY1081" s="16" t="s">
        <v>126</v>
      </c>
      <c r="BE1081" s="190">
        <f>IF(N1081="základní",J1081,0)</f>
        <v>0</v>
      </c>
      <c r="BF1081" s="190">
        <f>IF(N1081="snížená",J1081,0)</f>
        <v>0</v>
      </c>
      <c r="BG1081" s="190">
        <f>IF(N1081="zákl. přenesená",J1081,0)</f>
        <v>0</v>
      </c>
      <c r="BH1081" s="190">
        <f>IF(N1081="sníž. přenesená",J1081,0)</f>
        <v>0</v>
      </c>
      <c r="BI1081" s="190">
        <f>IF(N1081="nulová",J1081,0)</f>
        <v>0</v>
      </c>
      <c r="BJ1081" s="16" t="s">
        <v>83</v>
      </c>
      <c r="BK1081" s="190">
        <f>ROUND(I1081*H1081,2)</f>
        <v>0</v>
      </c>
      <c r="BL1081" s="16" t="s">
        <v>133</v>
      </c>
      <c r="BM1081" s="189" t="s">
        <v>1326</v>
      </c>
    </row>
    <row r="1082" spans="1:65" s="2" customFormat="1" ht="29.25">
      <c r="A1082" s="33"/>
      <c r="B1082" s="34"/>
      <c r="C1082" s="35"/>
      <c r="D1082" s="191" t="s">
        <v>135</v>
      </c>
      <c r="E1082" s="35"/>
      <c r="F1082" s="192" t="s">
        <v>1327</v>
      </c>
      <c r="G1082" s="35"/>
      <c r="H1082" s="35"/>
      <c r="I1082" s="193"/>
      <c r="J1082" s="35"/>
      <c r="K1082" s="35"/>
      <c r="L1082" s="38"/>
      <c r="M1082" s="194"/>
      <c r="N1082" s="195"/>
      <c r="O1082" s="70"/>
      <c r="P1082" s="70"/>
      <c r="Q1082" s="70"/>
      <c r="R1082" s="70"/>
      <c r="S1082" s="70"/>
      <c r="T1082" s="71"/>
      <c r="U1082" s="33"/>
      <c r="V1082" s="33"/>
      <c r="W1082" s="33"/>
      <c r="X1082" s="33"/>
      <c r="Y1082" s="33"/>
      <c r="Z1082" s="33"/>
      <c r="AA1082" s="33"/>
      <c r="AB1082" s="33"/>
      <c r="AC1082" s="33"/>
      <c r="AD1082" s="33"/>
      <c r="AE1082" s="33"/>
      <c r="AT1082" s="16" t="s">
        <v>135</v>
      </c>
      <c r="AU1082" s="16" t="s">
        <v>83</v>
      </c>
    </row>
    <row r="1083" spans="1:65" s="14" customFormat="1" ht="11.25">
      <c r="B1083" s="218"/>
      <c r="C1083" s="219"/>
      <c r="D1083" s="191" t="s">
        <v>136</v>
      </c>
      <c r="E1083" s="220" t="s">
        <v>1</v>
      </c>
      <c r="F1083" s="221" t="s">
        <v>1268</v>
      </c>
      <c r="G1083" s="219"/>
      <c r="H1083" s="220" t="s">
        <v>1</v>
      </c>
      <c r="I1083" s="222"/>
      <c r="J1083" s="219"/>
      <c r="K1083" s="219"/>
      <c r="L1083" s="223"/>
      <c r="M1083" s="224"/>
      <c r="N1083" s="225"/>
      <c r="O1083" s="225"/>
      <c r="P1083" s="225"/>
      <c r="Q1083" s="225"/>
      <c r="R1083" s="225"/>
      <c r="S1083" s="225"/>
      <c r="T1083" s="226"/>
      <c r="AT1083" s="227" t="s">
        <v>136</v>
      </c>
      <c r="AU1083" s="227" t="s">
        <v>83</v>
      </c>
      <c r="AV1083" s="14" t="s">
        <v>83</v>
      </c>
      <c r="AW1083" s="14" t="s">
        <v>31</v>
      </c>
      <c r="AX1083" s="14" t="s">
        <v>75</v>
      </c>
      <c r="AY1083" s="227" t="s">
        <v>126</v>
      </c>
    </row>
    <row r="1084" spans="1:65" s="12" customFormat="1" ht="11.25">
      <c r="B1084" s="196"/>
      <c r="C1084" s="197"/>
      <c r="D1084" s="191" t="s">
        <v>136</v>
      </c>
      <c r="E1084" s="198" t="s">
        <v>1</v>
      </c>
      <c r="F1084" s="199" t="s">
        <v>186</v>
      </c>
      <c r="G1084" s="197"/>
      <c r="H1084" s="200">
        <v>2</v>
      </c>
      <c r="I1084" s="201"/>
      <c r="J1084" s="197"/>
      <c r="K1084" s="197"/>
      <c r="L1084" s="202"/>
      <c r="M1084" s="203"/>
      <c r="N1084" s="204"/>
      <c r="O1084" s="204"/>
      <c r="P1084" s="204"/>
      <c r="Q1084" s="204"/>
      <c r="R1084" s="204"/>
      <c r="S1084" s="204"/>
      <c r="T1084" s="205"/>
      <c r="AT1084" s="206" t="s">
        <v>136</v>
      </c>
      <c r="AU1084" s="206" t="s">
        <v>83</v>
      </c>
      <c r="AV1084" s="12" t="s">
        <v>85</v>
      </c>
      <c r="AW1084" s="12" t="s">
        <v>31</v>
      </c>
      <c r="AX1084" s="12" t="s">
        <v>75</v>
      </c>
      <c r="AY1084" s="206" t="s">
        <v>126</v>
      </c>
    </row>
    <row r="1085" spans="1:65" s="13" customFormat="1" ht="11.25">
      <c r="B1085" s="207"/>
      <c r="C1085" s="208"/>
      <c r="D1085" s="191" t="s">
        <v>136</v>
      </c>
      <c r="E1085" s="209" t="s">
        <v>1</v>
      </c>
      <c r="F1085" s="210" t="s">
        <v>138</v>
      </c>
      <c r="G1085" s="208"/>
      <c r="H1085" s="211">
        <v>2</v>
      </c>
      <c r="I1085" s="212"/>
      <c r="J1085" s="208"/>
      <c r="K1085" s="208"/>
      <c r="L1085" s="213"/>
      <c r="M1085" s="214"/>
      <c r="N1085" s="215"/>
      <c r="O1085" s="215"/>
      <c r="P1085" s="215"/>
      <c r="Q1085" s="215"/>
      <c r="R1085" s="215"/>
      <c r="S1085" s="215"/>
      <c r="T1085" s="216"/>
      <c r="AT1085" s="217" t="s">
        <v>136</v>
      </c>
      <c r="AU1085" s="217" t="s">
        <v>83</v>
      </c>
      <c r="AV1085" s="13" t="s">
        <v>133</v>
      </c>
      <c r="AW1085" s="13" t="s">
        <v>31</v>
      </c>
      <c r="AX1085" s="13" t="s">
        <v>83</v>
      </c>
      <c r="AY1085" s="217" t="s">
        <v>126</v>
      </c>
    </row>
    <row r="1086" spans="1:65" s="2" customFormat="1" ht="24.2" customHeight="1">
      <c r="A1086" s="33"/>
      <c r="B1086" s="34"/>
      <c r="C1086" s="228" t="s">
        <v>1328</v>
      </c>
      <c r="D1086" s="228" t="s">
        <v>433</v>
      </c>
      <c r="E1086" s="229" t="s">
        <v>1329</v>
      </c>
      <c r="F1086" s="230" t="s">
        <v>1330</v>
      </c>
      <c r="G1086" s="231" t="s">
        <v>142</v>
      </c>
      <c r="H1086" s="232">
        <v>2</v>
      </c>
      <c r="I1086" s="233"/>
      <c r="J1086" s="234">
        <f>ROUND(I1086*H1086,2)</f>
        <v>0</v>
      </c>
      <c r="K1086" s="230" t="s">
        <v>131</v>
      </c>
      <c r="L1086" s="38"/>
      <c r="M1086" s="235" t="s">
        <v>1</v>
      </c>
      <c r="N1086" s="236" t="s">
        <v>40</v>
      </c>
      <c r="O1086" s="70"/>
      <c r="P1086" s="187">
        <f>O1086*H1086</f>
        <v>0</v>
      </c>
      <c r="Q1086" s="187">
        <v>0</v>
      </c>
      <c r="R1086" s="187">
        <f>Q1086*H1086</f>
        <v>0</v>
      </c>
      <c r="S1086" s="187">
        <v>0</v>
      </c>
      <c r="T1086" s="188">
        <f>S1086*H1086</f>
        <v>0</v>
      </c>
      <c r="U1086" s="33"/>
      <c r="V1086" s="33"/>
      <c r="W1086" s="33"/>
      <c r="X1086" s="33"/>
      <c r="Y1086" s="33"/>
      <c r="Z1086" s="33"/>
      <c r="AA1086" s="33"/>
      <c r="AB1086" s="33"/>
      <c r="AC1086" s="33"/>
      <c r="AD1086" s="33"/>
      <c r="AE1086" s="33"/>
      <c r="AR1086" s="189" t="s">
        <v>133</v>
      </c>
      <c r="AT1086" s="189" t="s">
        <v>433</v>
      </c>
      <c r="AU1086" s="189" t="s">
        <v>83</v>
      </c>
      <c r="AY1086" s="16" t="s">
        <v>126</v>
      </c>
      <c r="BE1086" s="190">
        <f>IF(N1086="základní",J1086,0)</f>
        <v>0</v>
      </c>
      <c r="BF1086" s="190">
        <f>IF(N1086="snížená",J1086,0)</f>
        <v>0</v>
      </c>
      <c r="BG1086" s="190">
        <f>IF(N1086="zákl. přenesená",J1086,0)</f>
        <v>0</v>
      </c>
      <c r="BH1086" s="190">
        <f>IF(N1086="sníž. přenesená",J1086,0)</f>
        <v>0</v>
      </c>
      <c r="BI1086" s="190">
        <f>IF(N1086="nulová",J1086,0)</f>
        <v>0</v>
      </c>
      <c r="BJ1086" s="16" t="s">
        <v>83</v>
      </c>
      <c r="BK1086" s="190">
        <f>ROUND(I1086*H1086,2)</f>
        <v>0</v>
      </c>
      <c r="BL1086" s="16" t="s">
        <v>133</v>
      </c>
      <c r="BM1086" s="189" t="s">
        <v>1331</v>
      </c>
    </row>
    <row r="1087" spans="1:65" s="2" customFormat="1" ht="48.75">
      <c r="A1087" s="33"/>
      <c r="B1087" s="34"/>
      <c r="C1087" s="35"/>
      <c r="D1087" s="191" t="s">
        <v>135</v>
      </c>
      <c r="E1087" s="35"/>
      <c r="F1087" s="192" t="s">
        <v>1332</v>
      </c>
      <c r="G1087" s="35"/>
      <c r="H1087" s="35"/>
      <c r="I1087" s="193"/>
      <c r="J1087" s="35"/>
      <c r="K1087" s="35"/>
      <c r="L1087" s="38"/>
      <c r="M1087" s="194"/>
      <c r="N1087" s="195"/>
      <c r="O1087" s="70"/>
      <c r="P1087" s="70"/>
      <c r="Q1087" s="70"/>
      <c r="R1087" s="70"/>
      <c r="S1087" s="70"/>
      <c r="T1087" s="71"/>
      <c r="U1087" s="33"/>
      <c r="V1087" s="33"/>
      <c r="W1087" s="33"/>
      <c r="X1087" s="33"/>
      <c r="Y1087" s="33"/>
      <c r="Z1087" s="33"/>
      <c r="AA1087" s="33"/>
      <c r="AB1087" s="33"/>
      <c r="AC1087" s="33"/>
      <c r="AD1087" s="33"/>
      <c r="AE1087" s="33"/>
      <c r="AT1087" s="16" t="s">
        <v>135</v>
      </c>
      <c r="AU1087" s="16" t="s">
        <v>83</v>
      </c>
    </row>
    <row r="1088" spans="1:65" s="14" customFormat="1" ht="11.25">
      <c r="B1088" s="218"/>
      <c r="C1088" s="219"/>
      <c r="D1088" s="191" t="s">
        <v>136</v>
      </c>
      <c r="E1088" s="220" t="s">
        <v>1</v>
      </c>
      <c r="F1088" s="221" t="s">
        <v>1005</v>
      </c>
      <c r="G1088" s="219"/>
      <c r="H1088" s="220" t="s">
        <v>1</v>
      </c>
      <c r="I1088" s="222"/>
      <c r="J1088" s="219"/>
      <c r="K1088" s="219"/>
      <c r="L1088" s="223"/>
      <c r="M1088" s="224"/>
      <c r="N1088" s="225"/>
      <c r="O1088" s="225"/>
      <c r="P1088" s="225"/>
      <c r="Q1088" s="225"/>
      <c r="R1088" s="225"/>
      <c r="S1088" s="225"/>
      <c r="T1088" s="226"/>
      <c r="AT1088" s="227" t="s">
        <v>136</v>
      </c>
      <c r="AU1088" s="227" t="s">
        <v>83</v>
      </c>
      <c r="AV1088" s="14" t="s">
        <v>83</v>
      </c>
      <c r="AW1088" s="14" t="s">
        <v>31</v>
      </c>
      <c r="AX1088" s="14" t="s">
        <v>75</v>
      </c>
      <c r="AY1088" s="227" t="s">
        <v>126</v>
      </c>
    </row>
    <row r="1089" spans="1:65" s="12" customFormat="1" ht="11.25">
      <c r="B1089" s="196"/>
      <c r="C1089" s="197"/>
      <c r="D1089" s="191" t="s">
        <v>136</v>
      </c>
      <c r="E1089" s="198" t="s">
        <v>1</v>
      </c>
      <c r="F1089" s="199" t="s">
        <v>186</v>
      </c>
      <c r="G1089" s="197"/>
      <c r="H1089" s="200">
        <v>2</v>
      </c>
      <c r="I1089" s="201"/>
      <c r="J1089" s="197"/>
      <c r="K1089" s="197"/>
      <c r="L1089" s="202"/>
      <c r="M1089" s="203"/>
      <c r="N1089" s="204"/>
      <c r="O1089" s="204"/>
      <c r="P1089" s="204"/>
      <c r="Q1089" s="204"/>
      <c r="R1089" s="204"/>
      <c r="S1089" s="204"/>
      <c r="T1089" s="205"/>
      <c r="AT1089" s="206" t="s">
        <v>136</v>
      </c>
      <c r="AU1089" s="206" t="s">
        <v>83</v>
      </c>
      <c r="AV1089" s="12" t="s">
        <v>85</v>
      </c>
      <c r="AW1089" s="12" t="s">
        <v>31</v>
      </c>
      <c r="AX1089" s="12" t="s">
        <v>75</v>
      </c>
      <c r="AY1089" s="206" t="s">
        <v>126</v>
      </c>
    </row>
    <row r="1090" spans="1:65" s="13" customFormat="1" ht="11.25">
      <c r="B1090" s="207"/>
      <c r="C1090" s="208"/>
      <c r="D1090" s="191" t="s">
        <v>136</v>
      </c>
      <c r="E1090" s="209" t="s">
        <v>1</v>
      </c>
      <c r="F1090" s="210" t="s">
        <v>138</v>
      </c>
      <c r="G1090" s="208"/>
      <c r="H1090" s="211">
        <v>2</v>
      </c>
      <c r="I1090" s="212"/>
      <c r="J1090" s="208"/>
      <c r="K1090" s="208"/>
      <c r="L1090" s="213"/>
      <c r="M1090" s="214"/>
      <c r="N1090" s="215"/>
      <c r="O1090" s="215"/>
      <c r="P1090" s="215"/>
      <c r="Q1090" s="215"/>
      <c r="R1090" s="215"/>
      <c r="S1090" s="215"/>
      <c r="T1090" s="216"/>
      <c r="AT1090" s="217" t="s">
        <v>136</v>
      </c>
      <c r="AU1090" s="217" t="s">
        <v>83</v>
      </c>
      <c r="AV1090" s="13" t="s">
        <v>133</v>
      </c>
      <c r="AW1090" s="13" t="s">
        <v>31</v>
      </c>
      <c r="AX1090" s="13" t="s">
        <v>83</v>
      </c>
      <c r="AY1090" s="217" t="s">
        <v>126</v>
      </c>
    </row>
    <row r="1091" spans="1:65" s="2" customFormat="1" ht="24.2" customHeight="1">
      <c r="A1091" s="33"/>
      <c r="B1091" s="34"/>
      <c r="C1091" s="228" t="s">
        <v>1333</v>
      </c>
      <c r="D1091" s="228" t="s">
        <v>433</v>
      </c>
      <c r="E1091" s="229" t="s">
        <v>1334</v>
      </c>
      <c r="F1091" s="230" t="s">
        <v>1335</v>
      </c>
      <c r="G1091" s="231" t="s">
        <v>142</v>
      </c>
      <c r="H1091" s="232">
        <v>2</v>
      </c>
      <c r="I1091" s="233"/>
      <c r="J1091" s="234">
        <f>ROUND(I1091*H1091,2)</f>
        <v>0</v>
      </c>
      <c r="K1091" s="230" t="s">
        <v>131</v>
      </c>
      <c r="L1091" s="38"/>
      <c r="M1091" s="235" t="s">
        <v>1</v>
      </c>
      <c r="N1091" s="236" t="s">
        <v>40</v>
      </c>
      <c r="O1091" s="70"/>
      <c r="P1091" s="187">
        <f>O1091*H1091</f>
        <v>0</v>
      </c>
      <c r="Q1091" s="187">
        <v>0</v>
      </c>
      <c r="R1091" s="187">
        <f>Q1091*H1091</f>
        <v>0</v>
      </c>
      <c r="S1091" s="187">
        <v>0</v>
      </c>
      <c r="T1091" s="188">
        <f>S1091*H1091</f>
        <v>0</v>
      </c>
      <c r="U1091" s="33"/>
      <c r="V1091" s="33"/>
      <c r="W1091" s="33"/>
      <c r="X1091" s="33"/>
      <c r="Y1091" s="33"/>
      <c r="Z1091" s="33"/>
      <c r="AA1091" s="33"/>
      <c r="AB1091" s="33"/>
      <c r="AC1091" s="33"/>
      <c r="AD1091" s="33"/>
      <c r="AE1091" s="33"/>
      <c r="AR1091" s="189" t="s">
        <v>133</v>
      </c>
      <c r="AT1091" s="189" t="s">
        <v>433</v>
      </c>
      <c r="AU1091" s="189" t="s">
        <v>83</v>
      </c>
      <c r="AY1091" s="16" t="s">
        <v>126</v>
      </c>
      <c r="BE1091" s="190">
        <f>IF(N1091="základní",J1091,0)</f>
        <v>0</v>
      </c>
      <c r="BF1091" s="190">
        <f>IF(N1091="snížená",J1091,0)</f>
        <v>0</v>
      </c>
      <c r="BG1091" s="190">
        <f>IF(N1091="zákl. přenesená",J1091,0)</f>
        <v>0</v>
      </c>
      <c r="BH1091" s="190">
        <f>IF(N1091="sníž. přenesená",J1091,0)</f>
        <v>0</v>
      </c>
      <c r="BI1091" s="190">
        <f>IF(N1091="nulová",J1091,0)</f>
        <v>0</v>
      </c>
      <c r="BJ1091" s="16" t="s">
        <v>83</v>
      </c>
      <c r="BK1091" s="190">
        <f>ROUND(I1091*H1091,2)</f>
        <v>0</v>
      </c>
      <c r="BL1091" s="16" t="s">
        <v>133</v>
      </c>
      <c r="BM1091" s="189" t="s">
        <v>1336</v>
      </c>
    </row>
    <row r="1092" spans="1:65" s="2" customFormat="1" ht="48.75">
      <c r="A1092" s="33"/>
      <c r="B1092" s="34"/>
      <c r="C1092" s="35"/>
      <c r="D1092" s="191" t="s">
        <v>135</v>
      </c>
      <c r="E1092" s="35"/>
      <c r="F1092" s="192" t="s">
        <v>1337</v>
      </c>
      <c r="G1092" s="35"/>
      <c r="H1092" s="35"/>
      <c r="I1092" s="193"/>
      <c r="J1092" s="35"/>
      <c r="K1092" s="35"/>
      <c r="L1092" s="38"/>
      <c r="M1092" s="194"/>
      <c r="N1092" s="195"/>
      <c r="O1092" s="70"/>
      <c r="P1092" s="70"/>
      <c r="Q1092" s="70"/>
      <c r="R1092" s="70"/>
      <c r="S1092" s="70"/>
      <c r="T1092" s="71"/>
      <c r="U1092" s="33"/>
      <c r="V1092" s="33"/>
      <c r="W1092" s="33"/>
      <c r="X1092" s="33"/>
      <c r="Y1092" s="33"/>
      <c r="Z1092" s="33"/>
      <c r="AA1092" s="33"/>
      <c r="AB1092" s="33"/>
      <c r="AC1092" s="33"/>
      <c r="AD1092" s="33"/>
      <c r="AE1092" s="33"/>
      <c r="AT1092" s="16" t="s">
        <v>135</v>
      </c>
      <c r="AU1092" s="16" t="s">
        <v>83</v>
      </c>
    </row>
    <row r="1093" spans="1:65" s="14" customFormat="1" ht="11.25">
      <c r="B1093" s="218"/>
      <c r="C1093" s="219"/>
      <c r="D1093" s="191" t="s">
        <v>136</v>
      </c>
      <c r="E1093" s="220" t="s">
        <v>1</v>
      </c>
      <c r="F1093" s="221" t="s">
        <v>1268</v>
      </c>
      <c r="G1093" s="219"/>
      <c r="H1093" s="220" t="s">
        <v>1</v>
      </c>
      <c r="I1093" s="222"/>
      <c r="J1093" s="219"/>
      <c r="K1093" s="219"/>
      <c r="L1093" s="223"/>
      <c r="M1093" s="224"/>
      <c r="N1093" s="225"/>
      <c r="O1093" s="225"/>
      <c r="P1093" s="225"/>
      <c r="Q1093" s="225"/>
      <c r="R1093" s="225"/>
      <c r="S1093" s="225"/>
      <c r="T1093" s="226"/>
      <c r="AT1093" s="227" t="s">
        <v>136</v>
      </c>
      <c r="AU1093" s="227" t="s">
        <v>83</v>
      </c>
      <c r="AV1093" s="14" t="s">
        <v>83</v>
      </c>
      <c r="AW1093" s="14" t="s">
        <v>31</v>
      </c>
      <c r="AX1093" s="14" t="s">
        <v>75</v>
      </c>
      <c r="AY1093" s="227" t="s">
        <v>126</v>
      </c>
    </row>
    <row r="1094" spans="1:65" s="12" customFormat="1" ht="11.25">
      <c r="B1094" s="196"/>
      <c r="C1094" s="197"/>
      <c r="D1094" s="191" t="s">
        <v>136</v>
      </c>
      <c r="E1094" s="198" t="s">
        <v>1</v>
      </c>
      <c r="F1094" s="199" t="s">
        <v>186</v>
      </c>
      <c r="G1094" s="197"/>
      <c r="H1094" s="200">
        <v>2</v>
      </c>
      <c r="I1094" s="201"/>
      <c r="J1094" s="197"/>
      <c r="K1094" s="197"/>
      <c r="L1094" s="202"/>
      <c r="M1094" s="203"/>
      <c r="N1094" s="204"/>
      <c r="O1094" s="204"/>
      <c r="P1094" s="204"/>
      <c r="Q1094" s="204"/>
      <c r="R1094" s="204"/>
      <c r="S1094" s="204"/>
      <c r="T1094" s="205"/>
      <c r="AT1094" s="206" t="s">
        <v>136</v>
      </c>
      <c r="AU1094" s="206" t="s">
        <v>83</v>
      </c>
      <c r="AV1094" s="12" t="s">
        <v>85</v>
      </c>
      <c r="AW1094" s="12" t="s">
        <v>31</v>
      </c>
      <c r="AX1094" s="12" t="s">
        <v>75</v>
      </c>
      <c r="AY1094" s="206" t="s">
        <v>126</v>
      </c>
    </row>
    <row r="1095" spans="1:65" s="13" customFormat="1" ht="11.25">
      <c r="B1095" s="207"/>
      <c r="C1095" s="208"/>
      <c r="D1095" s="191" t="s">
        <v>136</v>
      </c>
      <c r="E1095" s="209" t="s">
        <v>1</v>
      </c>
      <c r="F1095" s="210" t="s">
        <v>138</v>
      </c>
      <c r="G1095" s="208"/>
      <c r="H1095" s="211">
        <v>2</v>
      </c>
      <c r="I1095" s="212"/>
      <c r="J1095" s="208"/>
      <c r="K1095" s="208"/>
      <c r="L1095" s="213"/>
      <c r="M1095" s="214"/>
      <c r="N1095" s="215"/>
      <c r="O1095" s="215"/>
      <c r="P1095" s="215"/>
      <c r="Q1095" s="215"/>
      <c r="R1095" s="215"/>
      <c r="S1095" s="215"/>
      <c r="T1095" s="216"/>
      <c r="AT1095" s="217" t="s">
        <v>136</v>
      </c>
      <c r="AU1095" s="217" t="s">
        <v>83</v>
      </c>
      <c r="AV1095" s="13" t="s">
        <v>133</v>
      </c>
      <c r="AW1095" s="13" t="s">
        <v>31</v>
      </c>
      <c r="AX1095" s="13" t="s">
        <v>83</v>
      </c>
      <c r="AY1095" s="217" t="s">
        <v>126</v>
      </c>
    </row>
    <row r="1096" spans="1:65" s="2" customFormat="1" ht="24.2" customHeight="1">
      <c r="A1096" s="33"/>
      <c r="B1096" s="34"/>
      <c r="C1096" s="228" t="s">
        <v>1338</v>
      </c>
      <c r="D1096" s="228" t="s">
        <v>433</v>
      </c>
      <c r="E1096" s="229" t="s">
        <v>1339</v>
      </c>
      <c r="F1096" s="230" t="s">
        <v>1340</v>
      </c>
      <c r="G1096" s="231" t="s">
        <v>130</v>
      </c>
      <c r="H1096" s="232">
        <v>99.691999999999993</v>
      </c>
      <c r="I1096" s="233"/>
      <c r="J1096" s="234">
        <f>ROUND(I1096*H1096,2)</f>
        <v>0</v>
      </c>
      <c r="K1096" s="230" t="s">
        <v>131</v>
      </c>
      <c r="L1096" s="38"/>
      <c r="M1096" s="235" t="s">
        <v>1</v>
      </c>
      <c r="N1096" s="236" t="s">
        <v>40</v>
      </c>
      <c r="O1096" s="70"/>
      <c r="P1096" s="187">
        <f>O1096*H1096</f>
        <v>0</v>
      </c>
      <c r="Q1096" s="187">
        <v>0</v>
      </c>
      <c r="R1096" s="187">
        <f>Q1096*H1096</f>
        <v>0</v>
      </c>
      <c r="S1096" s="187">
        <v>0</v>
      </c>
      <c r="T1096" s="188">
        <f>S1096*H1096</f>
        <v>0</v>
      </c>
      <c r="U1096" s="33"/>
      <c r="V1096" s="33"/>
      <c r="W1096" s="33"/>
      <c r="X1096" s="33"/>
      <c r="Y1096" s="33"/>
      <c r="Z1096" s="33"/>
      <c r="AA1096" s="33"/>
      <c r="AB1096" s="33"/>
      <c r="AC1096" s="33"/>
      <c r="AD1096" s="33"/>
      <c r="AE1096" s="33"/>
      <c r="AR1096" s="189" t="s">
        <v>133</v>
      </c>
      <c r="AT1096" s="189" t="s">
        <v>433</v>
      </c>
      <c r="AU1096" s="189" t="s">
        <v>83</v>
      </c>
      <c r="AY1096" s="16" t="s">
        <v>126</v>
      </c>
      <c r="BE1096" s="190">
        <f>IF(N1096="základní",J1096,0)</f>
        <v>0</v>
      </c>
      <c r="BF1096" s="190">
        <f>IF(N1096="snížená",J1096,0)</f>
        <v>0</v>
      </c>
      <c r="BG1096" s="190">
        <f>IF(N1096="zákl. přenesená",J1096,0)</f>
        <v>0</v>
      </c>
      <c r="BH1096" s="190">
        <f>IF(N1096="sníž. přenesená",J1096,0)</f>
        <v>0</v>
      </c>
      <c r="BI1096" s="190">
        <f>IF(N1096="nulová",J1096,0)</f>
        <v>0</v>
      </c>
      <c r="BJ1096" s="16" t="s">
        <v>83</v>
      </c>
      <c r="BK1096" s="190">
        <f>ROUND(I1096*H1096,2)</f>
        <v>0</v>
      </c>
      <c r="BL1096" s="16" t="s">
        <v>133</v>
      </c>
      <c r="BM1096" s="189" t="s">
        <v>1341</v>
      </c>
    </row>
    <row r="1097" spans="1:65" s="2" customFormat="1" ht="58.5">
      <c r="A1097" s="33"/>
      <c r="B1097" s="34"/>
      <c r="C1097" s="35"/>
      <c r="D1097" s="191" t="s">
        <v>135</v>
      </c>
      <c r="E1097" s="35"/>
      <c r="F1097" s="192" t="s">
        <v>1342</v>
      </c>
      <c r="G1097" s="35"/>
      <c r="H1097" s="35"/>
      <c r="I1097" s="193"/>
      <c r="J1097" s="35"/>
      <c r="K1097" s="35"/>
      <c r="L1097" s="38"/>
      <c r="M1097" s="194"/>
      <c r="N1097" s="195"/>
      <c r="O1097" s="70"/>
      <c r="P1097" s="70"/>
      <c r="Q1097" s="70"/>
      <c r="R1097" s="70"/>
      <c r="S1097" s="70"/>
      <c r="T1097" s="71"/>
      <c r="U1097" s="33"/>
      <c r="V1097" s="33"/>
      <c r="W1097" s="33"/>
      <c r="X1097" s="33"/>
      <c r="Y1097" s="33"/>
      <c r="Z1097" s="33"/>
      <c r="AA1097" s="33"/>
      <c r="AB1097" s="33"/>
      <c r="AC1097" s="33"/>
      <c r="AD1097" s="33"/>
      <c r="AE1097" s="33"/>
      <c r="AT1097" s="16" t="s">
        <v>135</v>
      </c>
      <c r="AU1097" s="16" t="s">
        <v>83</v>
      </c>
    </row>
    <row r="1098" spans="1:65" s="14" customFormat="1" ht="11.25">
      <c r="B1098" s="218"/>
      <c r="C1098" s="219"/>
      <c r="D1098" s="191" t="s">
        <v>136</v>
      </c>
      <c r="E1098" s="220" t="s">
        <v>1</v>
      </c>
      <c r="F1098" s="221" t="s">
        <v>1115</v>
      </c>
      <c r="G1098" s="219"/>
      <c r="H1098" s="220" t="s">
        <v>1</v>
      </c>
      <c r="I1098" s="222"/>
      <c r="J1098" s="219"/>
      <c r="K1098" s="219"/>
      <c r="L1098" s="223"/>
      <c r="M1098" s="224"/>
      <c r="N1098" s="225"/>
      <c r="O1098" s="225"/>
      <c r="P1098" s="225"/>
      <c r="Q1098" s="225"/>
      <c r="R1098" s="225"/>
      <c r="S1098" s="225"/>
      <c r="T1098" s="226"/>
      <c r="AT1098" s="227" t="s">
        <v>136</v>
      </c>
      <c r="AU1098" s="227" t="s">
        <v>83</v>
      </c>
      <c r="AV1098" s="14" t="s">
        <v>83</v>
      </c>
      <c r="AW1098" s="14" t="s">
        <v>31</v>
      </c>
      <c r="AX1098" s="14" t="s">
        <v>75</v>
      </c>
      <c r="AY1098" s="227" t="s">
        <v>126</v>
      </c>
    </row>
    <row r="1099" spans="1:65" s="12" customFormat="1" ht="11.25">
      <c r="B1099" s="196"/>
      <c r="C1099" s="197"/>
      <c r="D1099" s="191" t="s">
        <v>136</v>
      </c>
      <c r="E1099" s="198" t="s">
        <v>1</v>
      </c>
      <c r="F1099" s="199" t="s">
        <v>1343</v>
      </c>
      <c r="G1099" s="197"/>
      <c r="H1099" s="200">
        <v>99.691999999999993</v>
      </c>
      <c r="I1099" s="201"/>
      <c r="J1099" s="197"/>
      <c r="K1099" s="197"/>
      <c r="L1099" s="202"/>
      <c r="M1099" s="203"/>
      <c r="N1099" s="204"/>
      <c r="O1099" s="204"/>
      <c r="P1099" s="204"/>
      <c r="Q1099" s="204"/>
      <c r="R1099" s="204"/>
      <c r="S1099" s="204"/>
      <c r="T1099" s="205"/>
      <c r="AT1099" s="206" t="s">
        <v>136</v>
      </c>
      <c r="AU1099" s="206" t="s">
        <v>83</v>
      </c>
      <c r="AV1099" s="12" t="s">
        <v>85</v>
      </c>
      <c r="AW1099" s="12" t="s">
        <v>31</v>
      </c>
      <c r="AX1099" s="12" t="s">
        <v>75</v>
      </c>
      <c r="AY1099" s="206" t="s">
        <v>126</v>
      </c>
    </row>
    <row r="1100" spans="1:65" s="13" customFormat="1" ht="11.25">
      <c r="B1100" s="207"/>
      <c r="C1100" s="208"/>
      <c r="D1100" s="191" t="s">
        <v>136</v>
      </c>
      <c r="E1100" s="209" t="s">
        <v>1</v>
      </c>
      <c r="F1100" s="210" t="s">
        <v>138</v>
      </c>
      <c r="G1100" s="208"/>
      <c r="H1100" s="211">
        <v>99.691999999999993</v>
      </c>
      <c r="I1100" s="212"/>
      <c r="J1100" s="208"/>
      <c r="K1100" s="208"/>
      <c r="L1100" s="213"/>
      <c r="M1100" s="214"/>
      <c r="N1100" s="215"/>
      <c r="O1100" s="215"/>
      <c r="P1100" s="215"/>
      <c r="Q1100" s="215"/>
      <c r="R1100" s="215"/>
      <c r="S1100" s="215"/>
      <c r="T1100" s="216"/>
      <c r="AT1100" s="217" t="s">
        <v>136</v>
      </c>
      <c r="AU1100" s="217" t="s">
        <v>83</v>
      </c>
      <c r="AV1100" s="13" t="s">
        <v>133</v>
      </c>
      <c r="AW1100" s="13" t="s">
        <v>31</v>
      </c>
      <c r="AX1100" s="13" t="s">
        <v>83</v>
      </c>
      <c r="AY1100" s="217" t="s">
        <v>126</v>
      </c>
    </row>
    <row r="1101" spans="1:65" s="2" customFormat="1" ht="24.2" customHeight="1">
      <c r="A1101" s="33"/>
      <c r="B1101" s="34"/>
      <c r="C1101" s="228" t="s">
        <v>1344</v>
      </c>
      <c r="D1101" s="228" t="s">
        <v>433</v>
      </c>
      <c r="E1101" s="229" t="s">
        <v>1345</v>
      </c>
      <c r="F1101" s="230" t="s">
        <v>1346</v>
      </c>
      <c r="G1101" s="231" t="s">
        <v>130</v>
      </c>
      <c r="H1101" s="232">
        <v>99.691999999999993</v>
      </c>
      <c r="I1101" s="233"/>
      <c r="J1101" s="234">
        <f>ROUND(I1101*H1101,2)</f>
        <v>0</v>
      </c>
      <c r="K1101" s="230" t="s">
        <v>131</v>
      </c>
      <c r="L1101" s="38"/>
      <c r="M1101" s="235" t="s">
        <v>1</v>
      </c>
      <c r="N1101" s="236" t="s">
        <v>40</v>
      </c>
      <c r="O1101" s="70"/>
      <c r="P1101" s="187">
        <f>O1101*H1101</f>
        <v>0</v>
      </c>
      <c r="Q1101" s="187">
        <v>0</v>
      </c>
      <c r="R1101" s="187">
        <f>Q1101*H1101</f>
        <v>0</v>
      </c>
      <c r="S1101" s="187">
        <v>0</v>
      </c>
      <c r="T1101" s="188">
        <f>S1101*H1101</f>
        <v>0</v>
      </c>
      <c r="U1101" s="33"/>
      <c r="V1101" s="33"/>
      <c r="W1101" s="33"/>
      <c r="X1101" s="33"/>
      <c r="Y1101" s="33"/>
      <c r="Z1101" s="33"/>
      <c r="AA1101" s="33"/>
      <c r="AB1101" s="33"/>
      <c r="AC1101" s="33"/>
      <c r="AD1101" s="33"/>
      <c r="AE1101" s="33"/>
      <c r="AR1101" s="189" t="s">
        <v>133</v>
      </c>
      <c r="AT1101" s="189" t="s">
        <v>433</v>
      </c>
      <c r="AU1101" s="189" t="s">
        <v>83</v>
      </c>
      <c r="AY1101" s="16" t="s">
        <v>126</v>
      </c>
      <c r="BE1101" s="190">
        <f>IF(N1101="základní",J1101,0)</f>
        <v>0</v>
      </c>
      <c r="BF1101" s="190">
        <f>IF(N1101="snížená",J1101,0)</f>
        <v>0</v>
      </c>
      <c r="BG1101" s="190">
        <f>IF(N1101="zákl. přenesená",J1101,0)</f>
        <v>0</v>
      </c>
      <c r="BH1101" s="190">
        <f>IF(N1101="sníž. přenesená",J1101,0)</f>
        <v>0</v>
      </c>
      <c r="BI1101" s="190">
        <f>IF(N1101="nulová",J1101,0)</f>
        <v>0</v>
      </c>
      <c r="BJ1101" s="16" t="s">
        <v>83</v>
      </c>
      <c r="BK1101" s="190">
        <f>ROUND(I1101*H1101,2)</f>
        <v>0</v>
      </c>
      <c r="BL1101" s="16" t="s">
        <v>133</v>
      </c>
      <c r="BM1101" s="189" t="s">
        <v>1347</v>
      </c>
    </row>
    <row r="1102" spans="1:65" s="2" customFormat="1" ht="39">
      <c r="A1102" s="33"/>
      <c r="B1102" s="34"/>
      <c r="C1102" s="35"/>
      <c r="D1102" s="191" t="s">
        <v>135</v>
      </c>
      <c r="E1102" s="35"/>
      <c r="F1102" s="192" t="s">
        <v>1348</v>
      </c>
      <c r="G1102" s="35"/>
      <c r="H1102" s="35"/>
      <c r="I1102" s="193"/>
      <c r="J1102" s="35"/>
      <c r="K1102" s="35"/>
      <c r="L1102" s="38"/>
      <c r="M1102" s="194"/>
      <c r="N1102" s="195"/>
      <c r="O1102" s="70"/>
      <c r="P1102" s="70"/>
      <c r="Q1102" s="70"/>
      <c r="R1102" s="70"/>
      <c r="S1102" s="70"/>
      <c r="T1102" s="71"/>
      <c r="U1102" s="33"/>
      <c r="V1102" s="33"/>
      <c r="W1102" s="33"/>
      <c r="X1102" s="33"/>
      <c r="Y1102" s="33"/>
      <c r="Z1102" s="33"/>
      <c r="AA1102" s="33"/>
      <c r="AB1102" s="33"/>
      <c r="AC1102" s="33"/>
      <c r="AD1102" s="33"/>
      <c r="AE1102" s="33"/>
      <c r="AT1102" s="16" t="s">
        <v>135</v>
      </c>
      <c r="AU1102" s="16" t="s">
        <v>83</v>
      </c>
    </row>
    <row r="1103" spans="1:65" s="14" customFormat="1" ht="11.25">
      <c r="B1103" s="218"/>
      <c r="C1103" s="219"/>
      <c r="D1103" s="191" t="s">
        <v>136</v>
      </c>
      <c r="E1103" s="220" t="s">
        <v>1</v>
      </c>
      <c r="F1103" s="221" t="s">
        <v>1115</v>
      </c>
      <c r="G1103" s="219"/>
      <c r="H1103" s="220" t="s">
        <v>1</v>
      </c>
      <c r="I1103" s="222"/>
      <c r="J1103" s="219"/>
      <c r="K1103" s="219"/>
      <c r="L1103" s="223"/>
      <c r="M1103" s="224"/>
      <c r="N1103" s="225"/>
      <c r="O1103" s="225"/>
      <c r="P1103" s="225"/>
      <c r="Q1103" s="225"/>
      <c r="R1103" s="225"/>
      <c r="S1103" s="225"/>
      <c r="T1103" s="226"/>
      <c r="AT1103" s="227" t="s">
        <v>136</v>
      </c>
      <c r="AU1103" s="227" t="s">
        <v>83</v>
      </c>
      <c r="AV1103" s="14" t="s">
        <v>83</v>
      </c>
      <c r="AW1103" s="14" t="s">
        <v>31</v>
      </c>
      <c r="AX1103" s="14" t="s">
        <v>75</v>
      </c>
      <c r="AY1103" s="227" t="s">
        <v>126</v>
      </c>
    </row>
    <row r="1104" spans="1:65" s="12" customFormat="1" ht="11.25">
      <c r="B1104" s="196"/>
      <c r="C1104" s="197"/>
      <c r="D1104" s="191" t="s">
        <v>136</v>
      </c>
      <c r="E1104" s="198" t="s">
        <v>1</v>
      </c>
      <c r="F1104" s="199" t="s">
        <v>1343</v>
      </c>
      <c r="G1104" s="197"/>
      <c r="H1104" s="200">
        <v>99.691999999999993</v>
      </c>
      <c r="I1104" s="201"/>
      <c r="J1104" s="197"/>
      <c r="K1104" s="197"/>
      <c r="L1104" s="202"/>
      <c r="M1104" s="203"/>
      <c r="N1104" s="204"/>
      <c r="O1104" s="204"/>
      <c r="P1104" s="204"/>
      <c r="Q1104" s="204"/>
      <c r="R1104" s="204"/>
      <c r="S1104" s="204"/>
      <c r="T1104" s="205"/>
      <c r="AT1104" s="206" t="s">
        <v>136</v>
      </c>
      <c r="AU1104" s="206" t="s">
        <v>83</v>
      </c>
      <c r="AV1104" s="12" t="s">
        <v>85</v>
      </c>
      <c r="AW1104" s="12" t="s">
        <v>31</v>
      </c>
      <c r="AX1104" s="12" t="s">
        <v>75</v>
      </c>
      <c r="AY1104" s="206" t="s">
        <v>126</v>
      </c>
    </row>
    <row r="1105" spans="1:65" s="13" customFormat="1" ht="11.25">
      <c r="B1105" s="207"/>
      <c r="C1105" s="208"/>
      <c r="D1105" s="191" t="s">
        <v>136</v>
      </c>
      <c r="E1105" s="209" t="s">
        <v>1</v>
      </c>
      <c r="F1105" s="210" t="s">
        <v>138</v>
      </c>
      <c r="G1105" s="208"/>
      <c r="H1105" s="211">
        <v>99.691999999999993</v>
      </c>
      <c r="I1105" s="212"/>
      <c r="J1105" s="208"/>
      <c r="K1105" s="208"/>
      <c r="L1105" s="213"/>
      <c r="M1105" s="214"/>
      <c r="N1105" s="215"/>
      <c r="O1105" s="215"/>
      <c r="P1105" s="215"/>
      <c r="Q1105" s="215"/>
      <c r="R1105" s="215"/>
      <c r="S1105" s="215"/>
      <c r="T1105" s="216"/>
      <c r="AT1105" s="217" t="s">
        <v>136</v>
      </c>
      <c r="AU1105" s="217" t="s">
        <v>83</v>
      </c>
      <c r="AV1105" s="13" t="s">
        <v>133</v>
      </c>
      <c r="AW1105" s="13" t="s">
        <v>31</v>
      </c>
      <c r="AX1105" s="13" t="s">
        <v>83</v>
      </c>
      <c r="AY1105" s="217" t="s">
        <v>126</v>
      </c>
    </row>
    <row r="1106" spans="1:65" s="2" customFormat="1" ht="24.2" customHeight="1">
      <c r="A1106" s="33"/>
      <c r="B1106" s="34"/>
      <c r="C1106" s="228" t="s">
        <v>1349</v>
      </c>
      <c r="D1106" s="228" t="s">
        <v>433</v>
      </c>
      <c r="E1106" s="229" t="s">
        <v>1350</v>
      </c>
      <c r="F1106" s="230" t="s">
        <v>1351</v>
      </c>
      <c r="G1106" s="231" t="s">
        <v>130</v>
      </c>
      <c r="H1106" s="232">
        <v>96.4</v>
      </c>
      <c r="I1106" s="233"/>
      <c r="J1106" s="234">
        <f>ROUND(I1106*H1106,2)</f>
        <v>0</v>
      </c>
      <c r="K1106" s="230" t="s">
        <v>131</v>
      </c>
      <c r="L1106" s="38"/>
      <c r="M1106" s="235" t="s">
        <v>1</v>
      </c>
      <c r="N1106" s="236" t="s">
        <v>40</v>
      </c>
      <c r="O1106" s="70"/>
      <c r="P1106" s="187">
        <f>O1106*H1106</f>
        <v>0</v>
      </c>
      <c r="Q1106" s="187">
        <v>0</v>
      </c>
      <c r="R1106" s="187">
        <f>Q1106*H1106</f>
        <v>0</v>
      </c>
      <c r="S1106" s="187">
        <v>0</v>
      </c>
      <c r="T1106" s="188">
        <f>S1106*H1106</f>
        <v>0</v>
      </c>
      <c r="U1106" s="33"/>
      <c r="V1106" s="33"/>
      <c r="W1106" s="33"/>
      <c r="X1106" s="33"/>
      <c r="Y1106" s="33"/>
      <c r="Z1106" s="33"/>
      <c r="AA1106" s="33"/>
      <c r="AB1106" s="33"/>
      <c r="AC1106" s="33"/>
      <c r="AD1106" s="33"/>
      <c r="AE1106" s="33"/>
      <c r="AR1106" s="189" t="s">
        <v>133</v>
      </c>
      <c r="AT1106" s="189" t="s">
        <v>433</v>
      </c>
      <c r="AU1106" s="189" t="s">
        <v>83</v>
      </c>
      <c r="AY1106" s="16" t="s">
        <v>126</v>
      </c>
      <c r="BE1106" s="190">
        <f>IF(N1106="základní",J1106,0)</f>
        <v>0</v>
      </c>
      <c r="BF1106" s="190">
        <f>IF(N1106="snížená",J1106,0)</f>
        <v>0</v>
      </c>
      <c r="BG1106" s="190">
        <f>IF(N1106="zákl. přenesená",J1106,0)</f>
        <v>0</v>
      </c>
      <c r="BH1106" s="190">
        <f>IF(N1106="sníž. přenesená",J1106,0)</f>
        <v>0</v>
      </c>
      <c r="BI1106" s="190">
        <f>IF(N1106="nulová",J1106,0)</f>
        <v>0</v>
      </c>
      <c r="BJ1106" s="16" t="s">
        <v>83</v>
      </c>
      <c r="BK1106" s="190">
        <f>ROUND(I1106*H1106,2)</f>
        <v>0</v>
      </c>
      <c r="BL1106" s="16" t="s">
        <v>133</v>
      </c>
      <c r="BM1106" s="189" t="s">
        <v>1352</v>
      </c>
    </row>
    <row r="1107" spans="1:65" s="2" customFormat="1" ht="58.5">
      <c r="A1107" s="33"/>
      <c r="B1107" s="34"/>
      <c r="C1107" s="35"/>
      <c r="D1107" s="191" t="s">
        <v>135</v>
      </c>
      <c r="E1107" s="35"/>
      <c r="F1107" s="192" t="s">
        <v>1353</v>
      </c>
      <c r="G1107" s="35"/>
      <c r="H1107" s="35"/>
      <c r="I1107" s="193"/>
      <c r="J1107" s="35"/>
      <c r="K1107" s="35"/>
      <c r="L1107" s="38"/>
      <c r="M1107" s="194"/>
      <c r="N1107" s="195"/>
      <c r="O1107" s="70"/>
      <c r="P1107" s="70"/>
      <c r="Q1107" s="70"/>
      <c r="R1107" s="70"/>
      <c r="S1107" s="70"/>
      <c r="T1107" s="71"/>
      <c r="U1107" s="33"/>
      <c r="V1107" s="33"/>
      <c r="W1107" s="33"/>
      <c r="X1107" s="33"/>
      <c r="Y1107" s="33"/>
      <c r="Z1107" s="33"/>
      <c r="AA1107" s="33"/>
      <c r="AB1107" s="33"/>
      <c r="AC1107" s="33"/>
      <c r="AD1107" s="33"/>
      <c r="AE1107" s="33"/>
      <c r="AT1107" s="16" t="s">
        <v>135</v>
      </c>
      <c r="AU1107" s="16" t="s">
        <v>83</v>
      </c>
    </row>
    <row r="1108" spans="1:65" s="14" customFormat="1" ht="11.25">
      <c r="B1108" s="218"/>
      <c r="C1108" s="219"/>
      <c r="D1108" s="191" t="s">
        <v>136</v>
      </c>
      <c r="E1108" s="220" t="s">
        <v>1</v>
      </c>
      <c r="F1108" s="221" t="s">
        <v>1268</v>
      </c>
      <c r="G1108" s="219"/>
      <c r="H1108" s="220" t="s">
        <v>1</v>
      </c>
      <c r="I1108" s="222"/>
      <c r="J1108" s="219"/>
      <c r="K1108" s="219"/>
      <c r="L1108" s="223"/>
      <c r="M1108" s="224"/>
      <c r="N1108" s="225"/>
      <c r="O1108" s="225"/>
      <c r="P1108" s="225"/>
      <c r="Q1108" s="225"/>
      <c r="R1108" s="225"/>
      <c r="S1108" s="225"/>
      <c r="T1108" s="226"/>
      <c r="AT1108" s="227" t="s">
        <v>136</v>
      </c>
      <c r="AU1108" s="227" t="s">
        <v>83</v>
      </c>
      <c r="AV1108" s="14" t="s">
        <v>83</v>
      </c>
      <c r="AW1108" s="14" t="s">
        <v>31</v>
      </c>
      <c r="AX1108" s="14" t="s">
        <v>75</v>
      </c>
      <c r="AY1108" s="227" t="s">
        <v>126</v>
      </c>
    </row>
    <row r="1109" spans="1:65" s="12" customFormat="1" ht="11.25">
      <c r="B1109" s="196"/>
      <c r="C1109" s="197"/>
      <c r="D1109" s="191" t="s">
        <v>136</v>
      </c>
      <c r="E1109" s="198" t="s">
        <v>1</v>
      </c>
      <c r="F1109" s="199" t="s">
        <v>1354</v>
      </c>
      <c r="G1109" s="197"/>
      <c r="H1109" s="200">
        <v>96.4</v>
      </c>
      <c r="I1109" s="201"/>
      <c r="J1109" s="197"/>
      <c r="K1109" s="197"/>
      <c r="L1109" s="202"/>
      <c r="M1109" s="203"/>
      <c r="N1109" s="204"/>
      <c r="O1109" s="204"/>
      <c r="P1109" s="204"/>
      <c r="Q1109" s="204"/>
      <c r="R1109" s="204"/>
      <c r="S1109" s="204"/>
      <c r="T1109" s="205"/>
      <c r="AT1109" s="206" t="s">
        <v>136</v>
      </c>
      <c r="AU1109" s="206" t="s">
        <v>83</v>
      </c>
      <c r="AV1109" s="12" t="s">
        <v>85</v>
      </c>
      <c r="AW1109" s="12" t="s">
        <v>31</v>
      </c>
      <c r="AX1109" s="12" t="s">
        <v>75</v>
      </c>
      <c r="AY1109" s="206" t="s">
        <v>126</v>
      </c>
    </row>
    <row r="1110" spans="1:65" s="13" customFormat="1" ht="11.25">
      <c r="B1110" s="207"/>
      <c r="C1110" s="208"/>
      <c r="D1110" s="191" t="s">
        <v>136</v>
      </c>
      <c r="E1110" s="209" t="s">
        <v>1</v>
      </c>
      <c r="F1110" s="210" t="s">
        <v>138</v>
      </c>
      <c r="G1110" s="208"/>
      <c r="H1110" s="211">
        <v>96.4</v>
      </c>
      <c r="I1110" s="212"/>
      <c r="J1110" s="208"/>
      <c r="K1110" s="208"/>
      <c r="L1110" s="213"/>
      <c r="M1110" s="214"/>
      <c r="N1110" s="215"/>
      <c r="O1110" s="215"/>
      <c r="P1110" s="215"/>
      <c r="Q1110" s="215"/>
      <c r="R1110" s="215"/>
      <c r="S1110" s="215"/>
      <c r="T1110" s="216"/>
      <c r="AT1110" s="217" t="s">
        <v>136</v>
      </c>
      <c r="AU1110" s="217" t="s">
        <v>83</v>
      </c>
      <c r="AV1110" s="13" t="s">
        <v>133</v>
      </c>
      <c r="AW1110" s="13" t="s">
        <v>31</v>
      </c>
      <c r="AX1110" s="13" t="s">
        <v>83</v>
      </c>
      <c r="AY1110" s="217" t="s">
        <v>126</v>
      </c>
    </row>
    <row r="1111" spans="1:65" s="2" customFormat="1" ht="24.2" customHeight="1">
      <c r="A1111" s="33"/>
      <c r="B1111" s="34"/>
      <c r="C1111" s="228" t="s">
        <v>1355</v>
      </c>
      <c r="D1111" s="228" t="s">
        <v>433</v>
      </c>
      <c r="E1111" s="229" t="s">
        <v>1356</v>
      </c>
      <c r="F1111" s="230" t="s">
        <v>1357</v>
      </c>
      <c r="G1111" s="231" t="s">
        <v>130</v>
      </c>
      <c r="H1111" s="232">
        <v>144.6</v>
      </c>
      <c r="I1111" s="233"/>
      <c r="J1111" s="234">
        <f>ROUND(I1111*H1111,2)</f>
        <v>0</v>
      </c>
      <c r="K1111" s="230" t="s">
        <v>131</v>
      </c>
      <c r="L1111" s="38"/>
      <c r="M1111" s="235" t="s">
        <v>1</v>
      </c>
      <c r="N1111" s="236" t="s">
        <v>40</v>
      </c>
      <c r="O1111" s="70"/>
      <c r="P1111" s="187">
        <f>O1111*H1111</f>
        <v>0</v>
      </c>
      <c r="Q1111" s="187">
        <v>0</v>
      </c>
      <c r="R1111" s="187">
        <f>Q1111*H1111</f>
        <v>0</v>
      </c>
      <c r="S1111" s="187">
        <v>0</v>
      </c>
      <c r="T1111" s="188">
        <f>S1111*H1111</f>
        <v>0</v>
      </c>
      <c r="U1111" s="33"/>
      <c r="V1111" s="33"/>
      <c r="W1111" s="33"/>
      <c r="X1111" s="33"/>
      <c r="Y1111" s="33"/>
      <c r="Z1111" s="33"/>
      <c r="AA1111" s="33"/>
      <c r="AB1111" s="33"/>
      <c r="AC1111" s="33"/>
      <c r="AD1111" s="33"/>
      <c r="AE1111" s="33"/>
      <c r="AR1111" s="189" t="s">
        <v>133</v>
      </c>
      <c r="AT1111" s="189" t="s">
        <v>433</v>
      </c>
      <c r="AU1111" s="189" t="s">
        <v>83</v>
      </c>
      <c r="AY1111" s="16" t="s">
        <v>126</v>
      </c>
      <c r="BE1111" s="190">
        <f>IF(N1111="základní",J1111,0)</f>
        <v>0</v>
      </c>
      <c r="BF1111" s="190">
        <f>IF(N1111="snížená",J1111,0)</f>
        <v>0</v>
      </c>
      <c r="BG1111" s="190">
        <f>IF(N1111="zákl. přenesená",J1111,0)</f>
        <v>0</v>
      </c>
      <c r="BH1111" s="190">
        <f>IF(N1111="sníž. přenesená",J1111,0)</f>
        <v>0</v>
      </c>
      <c r="BI1111" s="190">
        <f>IF(N1111="nulová",J1111,0)</f>
        <v>0</v>
      </c>
      <c r="BJ1111" s="16" t="s">
        <v>83</v>
      </c>
      <c r="BK1111" s="190">
        <f>ROUND(I1111*H1111,2)</f>
        <v>0</v>
      </c>
      <c r="BL1111" s="16" t="s">
        <v>133</v>
      </c>
      <c r="BM1111" s="189" t="s">
        <v>1358</v>
      </c>
    </row>
    <row r="1112" spans="1:65" s="2" customFormat="1" ht="39">
      <c r="A1112" s="33"/>
      <c r="B1112" s="34"/>
      <c r="C1112" s="35"/>
      <c r="D1112" s="191" t="s">
        <v>135</v>
      </c>
      <c r="E1112" s="35"/>
      <c r="F1112" s="192" t="s">
        <v>1359</v>
      </c>
      <c r="G1112" s="35"/>
      <c r="H1112" s="35"/>
      <c r="I1112" s="193"/>
      <c r="J1112" s="35"/>
      <c r="K1112" s="35"/>
      <c r="L1112" s="38"/>
      <c r="M1112" s="194"/>
      <c r="N1112" s="195"/>
      <c r="O1112" s="70"/>
      <c r="P1112" s="70"/>
      <c r="Q1112" s="70"/>
      <c r="R1112" s="70"/>
      <c r="S1112" s="70"/>
      <c r="T1112" s="71"/>
      <c r="U1112" s="33"/>
      <c r="V1112" s="33"/>
      <c r="W1112" s="33"/>
      <c r="X1112" s="33"/>
      <c r="Y1112" s="33"/>
      <c r="Z1112" s="33"/>
      <c r="AA1112" s="33"/>
      <c r="AB1112" s="33"/>
      <c r="AC1112" s="33"/>
      <c r="AD1112" s="33"/>
      <c r="AE1112" s="33"/>
      <c r="AT1112" s="16" t="s">
        <v>135</v>
      </c>
      <c r="AU1112" s="16" t="s">
        <v>83</v>
      </c>
    </row>
    <row r="1113" spans="1:65" s="14" customFormat="1" ht="11.25">
      <c r="B1113" s="218"/>
      <c r="C1113" s="219"/>
      <c r="D1113" s="191" t="s">
        <v>136</v>
      </c>
      <c r="E1113" s="220" t="s">
        <v>1</v>
      </c>
      <c r="F1113" s="221" t="s">
        <v>1360</v>
      </c>
      <c r="G1113" s="219"/>
      <c r="H1113" s="220" t="s">
        <v>1</v>
      </c>
      <c r="I1113" s="222"/>
      <c r="J1113" s="219"/>
      <c r="K1113" s="219"/>
      <c r="L1113" s="223"/>
      <c r="M1113" s="224"/>
      <c r="N1113" s="225"/>
      <c r="O1113" s="225"/>
      <c r="P1113" s="225"/>
      <c r="Q1113" s="225"/>
      <c r="R1113" s="225"/>
      <c r="S1113" s="225"/>
      <c r="T1113" s="226"/>
      <c r="AT1113" s="227" t="s">
        <v>136</v>
      </c>
      <c r="AU1113" s="227" t="s">
        <v>83</v>
      </c>
      <c r="AV1113" s="14" t="s">
        <v>83</v>
      </c>
      <c r="AW1113" s="14" t="s">
        <v>31</v>
      </c>
      <c r="AX1113" s="14" t="s">
        <v>75</v>
      </c>
      <c r="AY1113" s="227" t="s">
        <v>126</v>
      </c>
    </row>
    <row r="1114" spans="1:65" s="12" customFormat="1" ht="11.25">
      <c r="B1114" s="196"/>
      <c r="C1114" s="197"/>
      <c r="D1114" s="191" t="s">
        <v>136</v>
      </c>
      <c r="E1114" s="198" t="s">
        <v>1</v>
      </c>
      <c r="F1114" s="199" t="s">
        <v>1361</v>
      </c>
      <c r="G1114" s="197"/>
      <c r="H1114" s="200">
        <v>144.6</v>
      </c>
      <c r="I1114" s="201"/>
      <c r="J1114" s="197"/>
      <c r="K1114" s="197"/>
      <c r="L1114" s="202"/>
      <c r="M1114" s="203"/>
      <c r="N1114" s="204"/>
      <c r="O1114" s="204"/>
      <c r="P1114" s="204"/>
      <c r="Q1114" s="204"/>
      <c r="R1114" s="204"/>
      <c r="S1114" s="204"/>
      <c r="T1114" s="205"/>
      <c r="AT1114" s="206" t="s">
        <v>136</v>
      </c>
      <c r="AU1114" s="206" t="s">
        <v>83</v>
      </c>
      <c r="AV1114" s="12" t="s">
        <v>85</v>
      </c>
      <c r="AW1114" s="12" t="s">
        <v>31</v>
      </c>
      <c r="AX1114" s="12" t="s">
        <v>75</v>
      </c>
      <c r="AY1114" s="206" t="s">
        <v>126</v>
      </c>
    </row>
    <row r="1115" spans="1:65" s="13" customFormat="1" ht="11.25">
      <c r="B1115" s="207"/>
      <c r="C1115" s="208"/>
      <c r="D1115" s="191" t="s">
        <v>136</v>
      </c>
      <c r="E1115" s="209" t="s">
        <v>1</v>
      </c>
      <c r="F1115" s="210" t="s">
        <v>138</v>
      </c>
      <c r="G1115" s="208"/>
      <c r="H1115" s="211">
        <v>144.6</v>
      </c>
      <c r="I1115" s="212"/>
      <c r="J1115" s="208"/>
      <c r="K1115" s="208"/>
      <c r="L1115" s="213"/>
      <c r="M1115" s="214"/>
      <c r="N1115" s="215"/>
      <c r="O1115" s="215"/>
      <c r="P1115" s="215"/>
      <c r="Q1115" s="215"/>
      <c r="R1115" s="215"/>
      <c r="S1115" s="215"/>
      <c r="T1115" s="216"/>
      <c r="AT1115" s="217" t="s">
        <v>136</v>
      </c>
      <c r="AU1115" s="217" t="s">
        <v>83</v>
      </c>
      <c r="AV1115" s="13" t="s">
        <v>133</v>
      </c>
      <c r="AW1115" s="13" t="s">
        <v>31</v>
      </c>
      <c r="AX1115" s="13" t="s">
        <v>83</v>
      </c>
      <c r="AY1115" s="217" t="s">
        <v>126</v>
      </c>
    </row>
    <row r="1116" spans="1:65" s="2" customFormat="1" ht="16.5" customHeight="1">
      <c r="A1116" s="33"/>
      <c r="B1116" s="34"/>
      <c r="C1116" s="228" t="s">
        <v>1362</v>
      </c>
      <c r="D1116" s="228" t="s">
        <v>433</v>
      </c>
      <c r="E1116" s="229" t="s">
        <v>777</v>
      </c>
      <c r="F1116" s="230" t="s">
        <v>778</v>
      </c>
      <c r="G1116" s="231" t="s">
        <v>142</v>
      </c>
      <c r="H1116" s="232">
        <v>1</v>
      </c>
      <c r="I1116" s="233"/>
      <c r="J1116" s="234">
        <f>ROUND(I1116*H1116,2)</f>
        <v>0</v>
      </c>
      <c r="K1116" s="230" t="s">
        <v>131</v>
      </c>
      <c r="L1116" s="38"/>
      <c r="M1116" s="235" t="s">
        <v>1</v>
      </c>
      <c r="N1116" s="236" t="s">
        <v>40</v>
      </c>
      <c r="O1116" s="70"/>
      <c r="P1116" s="187">
        <f>O1116*H1116</f>
        <v>0</v>
      </c>
      <c r="Q1116" s="187">
        <v>0</v>
      </c>
      <c r="R1116" s="187">
        <f>Q1116*H1116</f>
        <v>0</v>
      </c>
      <c r="S1116" s="187">
        <v>0</v>
      </c>
      <c r="T1116" s="188">
        <f>S1116*H1116</f>
        <v>0</v>
      </c>
      <c r="U1116" s="33"/>
      <c r="V1116" s="33"/>
      <c r="W1116" s="33"/>
      <c r="X1116" s="33"/>
      <c r="Y1116" s="33"/>
      <c r="Z1116" s="33"/>
      <c r="AA1116" s="33"/>
      <c r="AB1116" s="33"/>
      <c r="AC1116" s="33"/>
      <c r="AD1116" s="33"/>
      <c r="AE1116" s="33"/>
      <c r="AR1116" s="189" t="s">
        <v>133</v>
      </c>
      <c r="AT1116" s="189" t="s">
        <v>433</v>
      </c>
      <c r="AU1116" s="189" t="s">
        <v>83</v>
      </c>
      <c r="AY1116" s="16" t="s">
        <v>126</v>
      </c>
      <c r="BE1116" s="190">
        <f>IF(N1116="základní",J1116,0)</f>
        <v>0</v>
      </c>
      <c r="BF1116" s="190">
        <f>IF(N1116="snížená",J1116,0)</f>
        <v>0</v>
      </c>
      <c r="BG1116" s="190">
        <f>IF(N1116="zákl. přenesená",J1116,0)</f>
        <v>0</v>
      </c>
      <c r="BH1116" s="190">
        <f>IF(N1116="sníž. přenesená",J1116,0)</f>
        <v>0</v>
      </c>
      <c r="BI1116" s="190">
        <f>IF(N1116="nulová",J1116,0)</f>
        <v>0</v>
      </c>
      <c r="BJ1116" s="16" t="s">
        <v>83</v>
      </c>
      <c r="BK1116" s="190">
        <f>ROUND(I1116*H1116,2)</f>
        <v>0</v>
      </c>
      <c r="BL1116" s="16" t="s">
        <v>133</v>
      </c>
      <c r="BM1116" s="189" t="s">
        <v>1363</v>
      </c>
    </row>
    <row r="1117" spans="1:65" s="2" customFormat="1" ht="39">
      <c r="A1117" s="33"/>
      <c r="B1117" s="34"/>
      <c r="C1117" s="35"/>
      <c r="D1117" s="191" t="s">
        <v>135</v>
      </c>
      <c r="E1117" s="35"/>
      <c r="F1117" s="192" t="s">
        <v>780</v>
      </c>
      <c r="G1117" s="35"/>
      <c r="H1117" s="35"/>
      <c r="I1117" s="193"/>
      <c r="J1117" s="35"/>
      <c r="K1117" s="35"/>
      <c r="L1117" s="38"/>
      <c r="M1117" s="194"/>
      <c r="N1117" s="195"/>
      <c r="O1117" s="70"/>
      <c r="P1117" s="70"/>
      <c r="Q1117" s="70"/>
      <c r="R1117" s="70"/>
      <c r="S1117" s="70"/>
      <c r="T1117" s="71"/>
      <c r="U1117" s="33"/>
      <c r="V1117" s="33"/>
      <c r="W1117" s="33"/>
      <c r="X1117" s="33"/>
      <c r="Y1117" s="33"/>
      <c r="Z1117" s="33"/>
      <c r="AA1117" s="33"/>
      <c r="AB1117" s="33"/>
      <c r="AC1117" s="33"/>
      <c r="AD1117" s="33"/>
      <c r="AE1117" s="33"/>
      <c r="AT1117" s="16" t="s">
        <v>135</v>
      </c>
      <c r="AU1117" s="16" t="s">
        <v>83</v>
      </c>
    </row>
    <row r="1118" spans="1:65" s="12" customFormat="1" ht="11.25">
      <c r="B1118" s="196"/>
      <c r="C1118" s="197"/>
      <c r="D1118" s="191" t="s">
        <v>136</v>
      </c>
      <c r="E1118" s="198" t="s">
        <v>1</v>
      </c>
      <c r="F1118" s="199" t="s">
        <v>83</v>
      </c>
      <c r="G1118" s="197"/>
      <c r="H1118" s="200">
        <v>1</v>
      </c>
      <c r="I1118" s="201"/>
      <c r="J1118" s="197"/>
      <c r="K1118" s="197"/>
      <c r="L1118" s="202"/>
      <c r="M1118" s="203"/>
      <c r="N1118" s="204"/>
      <c r="O1118" s="204"/>
      <c r="P1118" s="204"/>
      <c r="Q1118" s="204"/>
      <c r="R1118" s="204"/>
      <c r="S1118" s="204"/>
      <c r="T1118" s="205"/>
      <c r="AT1118" s="206" t="s">
        <v>136</v>
      </c>
      <c r="AU1118" s="206" t="s">
        <v>83</v>
      </c>
      <c r="AV1118" s="12" t="s">
        <v>85</v>
      </c>
      <c r="AW1118" s="12" t="s">
        <v>31</v>
      </c>
      <c r="AX1118" s="12" t="s">
        <v>75</v>
      </c>
      <c r="AY1118" s="206" t="s">
        <v>126</v>
      </c>
    </row>
    <row r="1119" spans="1:65" s="13" customFormat="1" ht="11.25">
      <c r="B1119" s="207"/>
      <c r="C1119" s="208"/>
      <c r="D1119" s="191" t="s">
        <v>136</v>
      </c>
      <c r="E1119" s="209" t="s">
        <v>1</v>
      </c>
      <c r="F1119" s="210" t="s">
        <v>138</v>
      </c>
      <c r="G1119" s="208"/>
      <c r="H1119" s="211">
        <v>1</v>
      </c>
      <c r="I1119" s="212"/>
      <c r="J1119" s="208"/>
      <c r="K1119" s="208"/>
      <c r="L1119" s="213"/>
      <c r="M1119" s="214"/>
      <c r="N1119" s="215"/>
      <c r="O1119" s="215"/>
      <c r="P1119" s="215"/>
      <c r="Q1119" s="215"/>
      <c r="R1119" s="215"/>
      <c r="S1119" s="215"/>
      <c r="T1119" s="216"/>
      <c r="AT1119" s="217" t="s">
        <v>136</v>
      </c>
      <c r="AU1119" s="217" t="s">
        <v>83</v>
      </c>
      <c r="AV1119" s="13" t="s">
        <v>133</v>
      </c>
      <c r="AW1119" s="13" t="s">
        <v>31</v>
      </c>
      <c r="AX1119" s="13" t="s">
        <v>83</v>
      </c>
      <c r="AY1119" s="217" t="s">
        <v>126</v>
      </c>
    </row>
    <row r="1120" spans="1:65" s="2" customFormat="1" ht="16.5" customHeight="1">
      <c r="A1120" s="33"/>
      <c r="B1120" s="34"/>
      <c r="C1120" s="228" t="s">
        <v>1364</v>
      </c>
      <c r="D1120" s="228" t="s">
        <v>433</v>
      </c>
      <c r="E1120" s="229" t="s">
        <v>782</v>
      </c>
      <c r="F1120" s="230" t="s">
        <v>783</v>
      </c>
      <c r="G1120" s="231" t="s">
        <v>142</v>
      </c>
      <c r="H1120" s="232">
        <v>2</v>
      </c>
      <c r="I1120" s="233"/>
      <c r="J1120" s="234">
        <f>ROUND(I1120*H1120,2)</f>
        <v>0</v>
      </c>
      <c r="K1120" s="230" t="s">
        <v>131</v>
      </c>
      <c r="L1120" s="38"/>
      <c r="M1120" s="235" t="s">
        <v>1</v>
      </c>
      <c r="N1120" s="236" t="s">
        <v>40</v>
      </c>
      <c r="O1120" s="70"/>
      <c r="P1120" s="187">
        <f>O1120*H1120</f>
        <v>0</v>
      </c>
      <c r="Q1120" s="187">
        <v>0</v>
      </c>
      <c r="R1120" s="187">
        <f>Q1120*H1120</f>
        <v>0</v>
      </c>
      <c r="S1120" s="187">
        <v>0</v>
      </c>
      <c r="T1120" s="188">
        <f>S1120*H1120</f>
        <v>0</v>
      </c>
      <c r="U1120" s="33"/>
      <c r="V1120" s="33"/>
      <c r="W1120" s="33"/>
      <c r="X1120" s="33"/>
      <c r="Y1120" s="33"/>
      <c r="Z1120" s="33"/>
      <c r="AA1120" s="33"/>
      <c r="AB1120" s="33"/>
      <c r="AC1120" s="33"/>
      <c r="AD1120" s="33"/>
      <c r="AE1120" s="33"/>
      <c r="AR1120" s="189" t="s">
        <v>133</v>
      </c>
      <c r="AT1120" s="189" t="s">
        <v>433</v>
      </c>
      <c r="AU1120" s="189" t="s">
        <v>83</v>
      </c>
      <c r="AY1120" s="16" t="s">
        <v>126</v>
      </c>
      <c r="BE1120" s="190">
        <f>IF(N1120="základní",J1120,0)</f>
        <v>0</v>
      </c>
      <c r="BF1120" s="190">
        <f>IF(N1120="snížená",J1120,0)</f>
        <v>0</v>
      </c>
      <c r="BG1120" s="190">
        <f>IF(N1120="zákl. přenesená",J1120,0)</f>
        <v>0</v>
      </c>
      <c r="BH1120" s="190">
        <f>IF(N1120="sníž. přenesená",J1120,0)</f>
        <v>0</v>
      </c>
      <c r="BI1120" s="190">
        <f>IF(N1120="nulová",J1120,0)</f>
        <v>0</v>
      </c>
      <c r="BJ1120" s="16" t="s">
        <v>83</v>
      </c>
      <c r="BK1120" s="190">
        <f>ROUND(I1120*H1120,2)</f>
        <v>0</v>
      </c>
      <c r="BL1120" s="16" t="s">
        <v>133</v>
      </c>
      <c r="BM1120" s="189" t="s">
        <v>1365</v>
      </c>
    </row>
    <row r="1121" spans="1:65" s="2" customFormat="1" ht="39">
      <c r="A1121" s="33"/>
      <c r="B1121" s="34"/>
      <c r="C1121" s="35"/>
      <c r="D1121" s="191" t="s">
        <v>135</v>
      </c>
      <c r="E1121" s="35"/>
      <c r="F1121" s="192" t="s">
        <v>785</v>
      </c>
      <c r="G1121" s="35"/>
      <c r="H1121" s="35"/>
      <c r="I1121" s="193"/>
      <c r="J1121" s="35"/>
      <c r="K1121" s="35"/>
      <c r="L1121" s="38"/>
      <c r="M1121" s="194"/>
      <c r="N1121" s="195"/>
      <c r="O1121" s="70"/>
      <c r="P1121" s="70"/>
      <c r="Q1121" s="70"/>
      <c r="R1121" s="70"/>
      <c r="S1121" s="70"/>
      <c r="T1121" s="71"/>
      <c r="U1121" s="33"/>
      <c r="V1121" s="33"/>
      <c r="W1121" s="33"/>
      <c r="X1121" s="33"/>
      <c r="Y1121" s="33"/>
      <c r="Z1121" s="33"/>
      <c r="AA1121" s="33"/>
      <c r="AB1121" s="33"/>
      <c r="AC1121" s="33"/>
      <c r="AD1121" s="33"/>
      <c r="AE1121" s="33"/>
      <c r="AT1121" s="16" t="s">
        <v>135</v>
      </c>
      <c r="AU1121" s="16" t="s">
        <v>83</v>
      </c>
    </row>
    <row r="1122" spans="1:65" s="12" customFormat="1" ht="11.25">
      <c r="B1122" s="196"/>
      <c r="C1122" s="197"/>
      <c r="D1122" s="191" t="s">
        <v>136</v>
      </c>
      <c r="E1122" s="198" t="s">
        <v>1</v>
      </c>
      <c r="F1122" s="199" t="s">
        <v>85</v>
      </c>
      <c r="G1122" s="197"/>
      <c r="H1122" s="200">
        <v>2</v>
      </c>
      <c r="I1122" s="201"/>
      <c r="J1122" s="197"/>
      <c r="K1122" s="197"/>
      <c r="L1122" s="202"/>
      <c r="M1122" s="203"/>
      <c r="N1122" s="204"/>
      <c r="O1122" s="204"/>
      <c r="P1122" s="204"/>
      <c r="Q1122" s="204"/>
      <c r="R1122" s="204"/>
      <c r="S1122" s="204"/>
      <c r="T1122" s="205"/>
      <c r="AT1122" s="206" t="s">
        <v>136</v>
      </c>
      <c r="AU1122" s="206" t="s">
        <v>83</v>
      </c>
      <c r="AV1122" s="12" t="s">
        <v>85</v>
      </c>
      <c r="AW1122" s="12" t="s">
        <v>31</v>
      </c>
      <c r="AX1122" s="12" t="s">
        <v>75</v>
      </c>
      <c r="AY1122" s="206" t="s">
        <v>126</v>
      </c>
    </row>
    <row r="1123" spans="1:65" s="13" customFormat="1" ht="11.25">
      <c r="B1123" s="207"/>
      <c r="C1123" s="208"/>
      <c r="D1123" s="191" t="s">
        <v>136</v>
      </c>
      <c r="E1123" s="209" t="s">
        <v>1</v>
      </c>
      <c r="F1123" s="210" t="s">
        <v>138</v>
      </c>
      <c r="G1123" s="208"/>
      <c r="H1123" s="211">
        <v>2</v>
      </c>
      <c r="I1123" s="212"/>
      <c r="J1123" s="208"/>
      <c r="K1123" s="208"/>
      <c r="L1123" s="213"/>
      <c r="M1123" s="214"/>
      <c r="N1123" s="215"/>
      <c r="O1123" s="215"/>
      <c r="P1123" s="215"/>
      <c r="Q1123" s="215"/>
      <c r="R1123" s="215"/>
      <c r="S1123" s="215"/>
      <c r="T1123" s="216"/>
      <c r="AT1123" s="217" t="s">
        <v>136</v>
      </c>
      <c r="AU1123" s="217" t="s">
        <v>83</v>
      </c>
      <c r="AV1123" s="13" t="s">
        <v>133</v>
      </c>
      <c r="AW1123" s="13" t="s">
        <v>31</v>
      </c>
      <c r="AX1123" s="13" t="s">
        <v>83</v>
      </c>
      <c r="AY1123" s="217" t="s">
        <v>126</v>
      </c>
    </row>
    <row r="1124" spans="1:65" s="2" customFormat="1" ht="24.2" customHeight="1">
      <c r="A1124" s="33"/>
      <c r="B1124" s="34"/>
      <c r="C1124" s="228" t="s">
        <v>1366</v>
      </c>
      <c r="D1124" s="228" t="s">
        <v>433</v>
      </c>
      <c r="E1124" s="229" t="s">
        <v>665</v>
      </c>
      <c r="F1124" s="230" t="s">
        <v>666</v>
      </c>
      <c r="G1124" s="231" t="s">
        <v>130</v>
      </c>
      <c r="H1124" s="232">
        <v>6</v>
      </c>
      <c r="I1124" s="233"/>
      <c r="J1124" s="234">
        <f>ROUND(I1124*H1124,2)</f>
        <v>0</v>
      </c>
      <c r="K1124" s="230" t="s">
        <v>131</v>
      </c>
      <c r="L1124" s="38"/>
      <c r="M1124" s="235" t="s">
        <v>1</v>
      </c>
      <c r="N1124" s="236" t="s">
        <v>40</v>
      </c>
      <c r="O1124" s="70"/>
      <c r="P1124" s="187">
        <f>O1124*H1124</f>
        <v>0</v>
      </c>
      <c r="Q1124" s="187">
        <v>0</v>
      </c>
      <c r="R1124" s="187">
        <f>Q1124*H1124</f>
        <v>0</v>
      </c>
      <c r="S1124" s="187">
        <v>0</v>
      </c>
      <c r="T1124" s="188">
        <f>S1124*H1124</f>
        <v>0</v>
      </c>
      <c r="U1124" s="33"/>
      <c r="V1124" s="33"/>
      <c r="W1124" s="33"/>
      <c r="X1124" s="33"/>
      <c r="Y1124" s="33"/>
      <c r="Z1124" s="33"/>
      <c r="AA1124" s="33"/>
      <c r="AB1124" s="33"/>
      <c r="AC1124" s="33"/>
      <c r="AD1124" s="33"/>
      <c r="AE1124" s="33"/>
      <c r="AR1124" s="189" t="s">
        <v>133</v>
      </c>
      <c r="AT1124" s="189" t="s">
        <v>433</v>
      </c>
      <c r="AU1124" s="189" t="s">
        <v>83</v>
      </c>
      <c r="AY1124" s="16" t="s">
        <v>126</v>
      </c>
      <c r="BE1124" s="190">
        <f>IF(N1124="základní",J1124,0)</f>
        <v>0</v>
      </c>
      <c r="BF1124" s="190">
        <f>IF(N1124="snížená",J1124,0)</f>
        <v>0</v>
      </c>
      <c r="BG1124" s="190">
        <f>IF(N1124="zákl. přenesená",J1124,0)</f>
        <v>0</v>
      </c>
      <c r="BH1124" s="190">
        <f>IF(N1124="sníž. přenesená",J1124,0)</f>
        <v>0</v>
      </c>
      <c r="BI1124" s="190">
        <f>IF(N1124="nulová",J1124,0)</f>
        <v>0</v>
      </c>
      <c r="BJ1124" s="16" t="s">
        <v>83</v>
      </c>
      <c r="BK1124" s="190">
        <f>ROUND(I1124*H1124,2)</f>
        <v>0</v>
      </c>
      <c r="BL1124" s="16" t="s">
        <v>133</v>
      </c>
      <c r="BM1124" s="189" t="s">
        <v>1367</v>
      </c>
    </row>
    <row r="1125" spans="1:65" s="2" customFormat="1" ht="29.25">
      <c r="A1125" s="33"/>
      <c r="B1125" s="34"/>
      <c r="C1125" s="35"/>
      <c r="D1125" s="191" t="s">
        <v>135</v>
      </c>
      <c r="E1125" s="35"/>
      <c r="F1125" s="192" t="s">
        <v>668</v>
      </c>
      <c r="G1125" s="35"/>
      <c r="H1125" s="35"/>
      <c r="I1125" s="193"/>
      <c r="J1125" s="35"/>
      <c r="K1125" s="35"/>
      <c r="L1125" s="38"/>
      <c r="M1125" s="194"/>
      <c r="N1125" s="195"/>
      <c r="O1125" s="70"/>
      <c r="P1125" s="70"/>
      <c r="Q1125" s="70"/>
      <c r="R1125" s="70"/>
      <c r="S1125" s="70"/>
      <c r="T1125" s="71"/>
      <c r="U1125" s="33"/>
      <c r="V1125" s="33"/>
      <c r="W1125" s="33"/>
      <c r="X1125" s="33"/>
      <c r="Y1125" s="33"/>
      <c r="Z1125" s="33"/>
      <c r="AA1125" s="33"/>
      <c r="AB1125" s="33"/>
      <c r="AC1125" s="33"/>
      <c r="AD1125" s="33"/>
      <c r="AE1125" s="33"/>
      <c r="AT1125" s="16" t="s">
        <v>135</v>
      </c>
      <c r="AU1125" s="16" t="s">
        <v>83</v>
      </c>
    </row>
    <row r="1126" spans="1:65" s="14" customFormat="1" ht="11.25">
      <c r="B1126" s="218"/>
      <c r="C1126" s="219"/>
      <c r="D1126" s="191" t="s">
        <v>136</v>
      </c>
      <c r="E1126" s="220" t="s">
        <v>1</v>
      </c>
      <c r="F1126" s="221" t="s">
        <v>1368</v>
      </c>
      <c r="G1126" s="219"/>
      <c r="H1126" s="220" t="s">
        <v>1</v>
      </c>
      <c r="I1126" s="222"/>
      <c r="J1126" s="219"/>
      <c r="K1126" s="219"/>
      <c r="L1126" s="223"/>
      <c r="M1126" s="224"/>
      <c r="N1126" s="225"/>
      <c r="O1126" s="225"/>
      <c r="P1126" s="225"/>
      <c r="Q1126" s="225"/>
      <c r="R1126" s="225"/>
      <c r="S1126" s="225"/>
      <c r="T1126" s="226"/>
      <c r="AT1126" s="227" t="s">
        <v>136</v>
      </c>
      <c r="AU1126" s="227" t="s">
        <v>83</v>
      </c>
      <c r="AV1126" s="14" t="s">
        <v>83</v>
      </c>
      <c r="AW1126" s="14" t="s">
        <v>31</v>
      </c>
      <c r="AX1126" s="14" t="s">
        <v>75</v>
      </c>
      <c r="AY1126" s="227" t="s">
        <v>126</v>
      </c>
    </row>
    <row r="1127" spans="1:65" s="12" customFormat="1" ht="11.25">
      <c r="B1127" s="196"/>
      <c r="C1127" s="197"/>
      <c r="D1127" s="191" t="s">
        <v>136</v>
      </c>
      <c r="E1127" s="198" t="s">
        <v>1</v>
      </c>
      <c r="F1127" s="199" t="s">
        <v>1369</v>
      </c>
      <c r="G1127" s="197"/>
      <c r="H1127" s="200">
        <v>1.5</v>
      </c>
      <c r="I1127" s="201"/>
      <c r="J1127" s="197"/>
      <c r="K1127" s="197"/>
      <c r="L1127" s="202"/>
      <c r="M1127" s="203"/>
      <c r="N1127" s="204"/>
      <c r="O1127" s="204"/>
      <c r="P1127" s="204"/>
      <c r="Q1127" s="204"/>
      <c r="R1127" s="204"/>
      <c r="S1127" s="204"/>
      <c r="T1127" s="205"/>
      <c r="AT1127" s="206" t="s">
        <v>136</v>
      </c>
      <c r="AU1127" s="206" t="s">
        <v>83</v>
      </c>
      <c r="AV1127" s="12" t="s">
        <v>85</v>
      </c>
      <c r="AW1127" s="12" t="s">
        <v>31</v>
      </c>
      <c r="AX1127" s="12" t="s">
        <v>75</v>
      </c>
      <c r="AY1127" s="206" t="s">
        <v>126</v>
      </c>
    </row>
    <row r="1128" spans="1:65" s="14" customFormat="1" ht="11.25">
      <c r="B1128" s="218"/>
      <c r="C1128" s="219"/>
      <c r="D1128" s="191" t="s">
        <v>136</v>
      </c>
      <c r="E1128" s="220" t="s">
        <v>1</v>
      </c>
      <c r="F1128" s="221" t="s">
        <v>1028</v>
      </c>
      <c r="G1128" s="219"/>
      <c r="H1128" s="220" t="s">
        <v>1</v>
      </c>
      <c r="I1128" s="222"/>
      <c r="J1128" s="219"/>
      <c r="K1128" s="219"/>
      <c r="L1128" s="223"/>
      <c r="M1128" s="224"/>
      <c r="N1128" s="225"/>
      <c r="O1128" s="225"/>
      <c r="P1128" s="225"/>
      <c r="Q1128" s="225"/>
      <c r="R1128" s="225"/>
      <c r="S1128" s="225"/>
      <c r="T1128" s="226"/>
      <c r="AT1128" s="227" t="s">
        <v>136</v>
      </c>
      <c r="AU1128" s="227" t="s">
        <v>83</v>
      </c>
      <c r="AV1128" s="14" t="s">
        <v>83</v>
      </c>
      <c r="AW1128" s="14" t="s">
        <v>31</v>
      </c>
      <c r="AX1128" s="14" t="s">
        <v>75</v>
      </c>
      <c r="AY1128" s="227" t="s">
        <v>126</v>
      </c>
    </row>
    <row r="1129" spans="1:65" s="12" customFormat="1" ht="11.25">
      <c r="B1129" s="196"/>
      <c r="C1129" s="197"/>
      <c r="D1129" s="191" t="s">
        <v>136</v>
      </c>
      <c r="E1129" s="198" t="s">
        <v>1</v>
      </c>
      <c r="F1129" s="199" t="s">
        <v>1370</v>
      </c>
      <c r="G1129" s="197"/>
      <c r="H1129" s="200">
        <v>4.5</v>
      </c>
      <c r="I1129" s="201"/>
      <c r="J1129" s="197"/>
      <c r="K1129" s="197"/>
      <c r="L1129" s="202"/>
      <c r="M1129" s="203"/>
      <c r="N1129" s="204"/>
      <c r="O1129" s="204"/>
      <c r="P1129" s="204"/>
      <c r="Q1129" s="204"/>
      <c r="R1129" s="204"/>
      <c r="S1129" s="204"/>
      <c r="T1129" s="205"/>
      <c r="AT1129" s="206" t="s">
        <v>136</v>
      </c>
      <c r="AU1129" s="206" t="s">
        <v>83</v>
      </c>
      <c r="AV1129" s="12" t="s">
        <v>85</v>
      </c>
      <c r="AW1129" s="12" t="s">
        <v>31</v>
      </c>
      <c r="AX1129" s="12" t="s">
        <v>75</v>
      </c>
      <c r="AY1129" s="206" t="s">
        <v>126</v>
      </c>
    </row>
    <row r="1130" spans="1:65" s="13" customFormat="1" ht="11.25">
      <c r="B1130" s="207"/>
      <c r="C1130" s="208"/>
      <c r="D1130" s="191" t="s">
        <v>136</v>
      </c>
      <c r="E1130" s="209" t="s">
        <v>1</v>
      </c>
      <c r="F1130" s="210" t="s">
        <v>138</v>
      </c>
      <c r="G1130" s="208"/>
      <c r="H1130" s="211">
        <v>6</v>
      </c>
      <c r="I1130" s="212"/>
      <c r="J1130" s="208"/>
      <c r="K1130" s="208"/>
      <c r="L1130" s="213"/>
      <c r="M1130" s="214"/>
      <c r="N1130" s="215"/>
      <c r="O1130" s="215"/>
      <c r="P1130" s="215"/>
      <c r="Q1130" s="215"/>
      <c r="R1130" s="215"/>
      <c r="S1130" s="215"/>
      <c r="T1130" s="216"/>
      <c r="AT1130" s="217" t="s">
        <v>136</v>
      </c>
      <c r="AU1130" s="217" t="s">
        <v>83</v>
      </c>
      <c r="AV1130" s="13" t="s">
        <v>133</v>
      </c>
      <c r="AW1130" s="13" t="s">
        <v>31</v>
      </c>
      <c r="AX1130" s="13" t="s">
        <v>83</v>
      </c>
      <c r="AY1130" s="217" t="s">
        <v>126</v>
      </c>
    </row>
    <row r="1131" spans="1:65" s="2" customFormat="1" ht="24.2" customHeight="1">
      <c r="A1131" s="33"/>
      <c r="B1131" s="34"/>
      <c r="C1131" s="228" t="s">
        <v>1371</v>
      </c>
      <c r="D1131" s="228" t="s">
        <v>433</v>
      </c>
      <c r="E1131" s="229" t="s">
        <v>672</v>
      </c>
      <c r="F1131" s="230" t="s">
        <v>673</v>
      </c>
      <c r="G1131" s="231" t="s">
        <v>130</v>
      </c>
      <c r="H1131" s="232">
        <v>4.5</v>
      </c>
      <c r="I1131" s="233"/>
      <c r="J1131" s="234">
        <f>ROUND(I1131*H1131,2)</f>
        <v>0</v>
      </c>
      <c r="K1131" s="230" t="s">
        <v>131</v>
      </c>
      <c r="L1131" s="38"/>
      <c r="M1131" s="235" t="s">
        <v>1</v>
      </c>
      <c r="N1131" s="236" t="s">
        <v>40</v>
      </c>
      <c r="O1131" s="70"/>
      <c r="P1131" s="187">
        <f>O1131*H1131</f>
        <v>0</v>
      </c>
      <c r="Q1131" s="187">
        <v>0</v>
      </c>
      <c r="R1131" s="187">
        <f>Q1131*H1131</f>
        <v>0</v>
      </c>
      <c r="S1131" s="187">
        <v>0</v>
      </c>
      <c r="T1131" s="188">
        <f>S1131*H1131</f>
        <v>0</v>
      </c>
      <c r="U1131" s="33"/>
      <c r="V1131" s="33"/>
      <c r="W1131" s="33"/>
      <c r="X1131" s="33"/>
      <c r="Y1131" s="33"/>
      <c r="Z1131" s="33"/>
      <c r="AA1131" s="33"/>
      <c r="AB1131" s="33"/>
      <c r="AC1131" s="33"/>
      <c r="AD1131" s="33"/>
      <c r="AE1131" s="33"/>
      <c r="AR1131" s="189" t="s">
        <v>133</v>
      </c>
      <c r="AT1131" s="189" t="s">
        <v>433</v>
      </c>
      <c r="AU1131" s="189" t="s">
        <v>83</v>
      </c>
      <c r="AY1131" s="16" t="s">
        <v>126</v>
      </c>
      <c r="BE1131" s="190">
        <f>IF(N1131="základní",J1131,0)</f>
        <v>0</v>
      </c>
      <c r="BF1131" s="190">
        <f>IF(N1131="snížená",J1131,0)</f>
        <v>0</v>
      </c>
      <c r="BG1131" s="190">
        <f>IF(N1131="zákl. přenesená",J1131,0)</f>
        <v>0</v>
      </c>
      <c r="BH1131" s="190">
        <f>IF(N1131="sníž. přenesená",J1131,0)</f>
        <v>0</v>
      </c>
      <c r="BI1131" s="190">
        <f>IF(N1131="nulová",J1131,0)</f>
        <v>0</v>
      </c>
      <c r="BJ1131" s="16" t="s">
        <v>83</v>
      </c>
      <c r="BK1131" s="190">
        <f>ROUND(I1131*H1131,2)</f>
        <v>0</v>
      </c>
      <c r="BL1131" s="16" t="s">
        <v>133</v>
      </c>
      <c r="BM1131" s="189" t="s">
        <v>1372</v>
      </c>
    </row>
    <row r="1132" spans="1:65" s="2" customFormat="1" ht="39">
      <c r="A1132" s="33"/>
      <c r="B1132" s="34"/>
      <c r="C1132" s="35"/>
      <c r="D1132" s="191" t="s">
        <v>135</v>
      </c>
      <c r="E1132" s="35"/>
      <c r="F1132" s="192" t="s">
        <v>675</v>
      </c>
      <c r="G1132" s="35"/>
      <c r="H1132" s="35"/>
      <c r="I1132" s="193"/>
      <c r="J1132" s="35"/>
      <c r="K1132" s="35"/>
      <c r="L1132" s="38"/>
      <c r="M1132" s="194"/>
      <c r="N1132" s="195"/>
      <c r="O1132" s="70"/>
      <c r="P1132" s="70"/>
      <c r="Q1132" s="70"/>
      <c r="R1132" s="70"/>
      <c r="S1132" s="70"/>
      <c r="T1132" s="71"/>
      <c r="U1132" s="33"/>
      <c r="V1132" s="33"/>
      <c r="W1132" s="33"/>
      <c r="X1132" s="33"/>
      <c r="Y1132" s="33"/>
      <c r="Z1132" s="33"/>
      <c r="AA1132" s="33"/>
      <c r="AB1132" s="33"/>
      <c r="AC1132" s="33"/>
      <c r="AD1132" s="33"/>
      <c r="AE1132" s="33"/>
      <c r="AT1132" s="16" t="s">
        <v>135</v>
      </c>
      <c r="AU1132" s="16" t="s">
        <v>83</v>
      </c>
    </row>
    <row r="1133" spans="1:65" s="14" customFormat="1" ht="11.25">
      <c r="B1133" s="218"/>
      <c r="C1133" s="219"/>
      <c r="D1133" s="191" t="s">
        <v>136</v>
      </c>
      <c r="E1133" s="220" t="s">
        <v>1</v>
      </c>
      <c r="F1133" s="221" t="s">
        <v>1368</v>
      </c>
      <c r="G1133" s="219"/>
      <c r="H1133" s="220" t="s">
        <v>1</v>
      </c>
      <c r="I1133" s="222"/>
      <c r="J1133" s="219"/>
      <c r="K1133" s="219"/>
      <c r="L1133" s="223"/>
      <c r="M1133" s="224"/>
      <c r="N1133" s="225"/>
      <c r="O1133" s="225"/>
      <c r="P1133" s="225"/>
      <c r="Q1133" s="225"/>
      <c r="R1133" s="225"/>
      <c r="S1133" s="225"/>
      <c r="T1133" s="226"/>
      <c r="AT1133" s="227" t="s">
        <v>136</v>
      </c>
      <c r="AU1133" s="227" t="s">
        <v>83</v>
      </c>
      <c r="AV1133" s="14" t="s">
        <v>83</v>
      </c>
      <c r="AW1133" s="14" t="s">
        <v>31</v>
      </c>
      <c r="AX1133" s="14" t="s">
        <v>75</v>
      </c>
      <c r="AY1133" s="227" t="s">
        <v>126</v>
      </c>
    </row>
    <row r="1134" spans="1:65" s="12" customFormat="1" ht="11.25">
      <c r="B1134" s="196"/>
      <c r="C1134" s="197"/>
      <c r="D1134" s="191" t="s">
        <v>136</v>
      </c>
      <c r="E1134" s="198" t="s">
        <v>1</v>
      </c>
      <c r="F1134" s="199" t="s">
        <v>1369</v>
      </c>
      <c r="G1134" s="197"/>
      <c r="H1134" s="200">
        <v>1.5</v>
      </c>
      <c r="I1134" s="201"/>
      <c r="J1134" s="197"/>
      <c r="K1134" s="197"/>
      <c r="L1134" s="202"/>
      <c r="M1134" s="203"/>
      <c r="N1134" s="204"/>
      <c r="O1134" s="204"/>
      <c r="P1134" s="204"/>
      <c r="Q1134" s="204"/>
      <c r="R1134" s="204"/>
      <c r="S1134" s="204"/>
      <c r="T1134" s="205"/>
      <c r="AT1134" s="206" t="s">
        <v>136</v>
      </c>
      <c r="AU1134" s="206" t="s">
        <v>83</v>
      </c>
      <c r="AV1134" s="12" t="s">
        <v>85</v>
      </c>
      <c r="AW1134" s="12" t="s">
        <v>31</v>
      </c>
      <c r="AX1134" s="12" t="s">
        <v>75</v>
      </c>
      <c r="AY1134" s="206" t="s">
        <v>126</v>
      </c>
    </row>
    <row r="1135" spans="1:65" s="14" customFormat="1" ht="11.25">
      <c r="B1135" s="218"/>
      <c r="C1135" s="219"/>
      <c r="D1135" s="191" t="s">
        <v>136</v>
      </c>
      <c r="E1135" s="220" t="s">
        <v>1</v>
      </c>
      <c r="F1135" s="221" t="s">
        <v>1028</v>
      </c>
      <c r="G1135" s="219"/>
      <c r="H1135" s="220" t="s">
        <v>1</v>
      </c>
      <c r="I1135" s="222"/>
      <c r="J1135" s="219"/>
      <c r="K1135" s="219"/>
      <c r="L1135" s="223"/>
      <c r="M1135" s="224"/>
      <c r="N1135" s="225"/>
      <c r="O1135" s="225"/>
      <c r="P1135" s="225"/>
      <c r="Q1135" s="225"/>
      <c r="R1135" s="225"/>
      <c r="S1135" s="225"/>
      <c r="T1135" s="226"/>
      <c r="AT1135" s="227" t="s">
        <v>136</v>
      </c>
      <c r="AU1135" s="227" t="s">
        <v>83</v>
      </c>
      <c r="AV1135" s="14" t="s">
        <v>83</v>
      </c>
      <c r="AW1135" s="14" t="s">
        <v>31</v>
      </c>
      <c r="AX1135" s="14" t="s">
        <v>75</v>
      </c>
      <c r="AY1135" s="227" t="s">
        <v>126</v>
      </c>
    </row>
    <row r="1136" spans="1:65" s="12" customFormat="1" ht="11.25">
      <c r="B1136" s="196"/>
      <c r="C1136" s="197"/>
      <c r="D1136" s="191" t="s">
        <v>136</v>
      </c>
      <c r="E1136" s="198" t="s">
        <v>1</v>
      </c>
      <c r="F1136" s="199" t="s">
        <v>1373</v>
      </c>
      <c r="G1136" s="197"/>
      <c r="H1136" s="200">
        <v>3</v>
      </c>
      <c r="I1136" s="201"/>
      <c r="J1136" s="197"/>
      <c r="K1136" s="197"/>
      <c r="L1136" s="202"/>
      <c r="M1136" s="203"/>
      <c r="N1136" s="204"/>
      <c r="O1136" s="204"/>
      <c r="P1136" s="204"/>
      <c r="Q1136" s="204"/>
      <c r="R1136" s="204"/>
      <c r="S1136" s="204"/>
      <c r="T1136" s="205"/>
      <c r="AT1136" s="206" t="s">
        <v>136</v>
      </c>
      <c r="AU1136" s="206" t="s">
        <v>83</v>
      </c>
      <c r="AV1136" s="12" t="s">
        <v>85</v>
      </c>
      <c r="AW1136" s="12" t="s">
        <v>31</v>
      </c>
      <c r="AX1136" s="12" t="s">
        <v>75</v>
      </c>
      <c r="AY1136" s="206" t="s">
        <v>126</v>
      </c>
    </row>
    <row r="1137" spans="1:65" s="13" customFormat="1" ht="11.25">
      <c r="B1137" s="207"/>
      <c r="C1137" s="208"/>
      <c r="D1137" s="191" t="s">
        <v>136</v>
      </c>
      <c r="E1137" s="209" t="s">
        <v>1</v>
      </c>
      <c r="F1137" s="210" t="s">
        <v>138</v>
      </c>
      <c r="G1137" s="208"/>
      <c r="H1137" s="211">
        <v>4.5</v>
      </c>
      <c r="I1137" s="212"/>
      <c r="J1137" s="208"/>
      <c r="K1137" s="208"/>
      <c r="L1137" s="213"/>
      <c r="M1137" s="214"/>
      <c r="N1137" s="215"/>
      <c r="O1137" s="215"/>
      <c r="P1137" s="215"/>
      <c r="Q1137" s="215"/>
      <c r="R1137" s="215"/>
      <c r="S1137" s="215"/>
      <c r="T1137" s="216"/>
      <c r="AT1137" s="217" t="s">
        <v>136</v>
      </c>
      <c r="AU1137" s="217" t="s">
        <v>83</v>
      </c>
      <c r="AV1137" s="13" t="s">
        <v>133</v>
      </c>
      <c r="AW1137" s="13" t="s">
        <v>31</v>
      </c>
      <c r="AX1137" s="13" t="s">
        <v>83</v>
      </c>
      <c r="AY1137" s="217" t="s">
        <v>126</v>
      </c>
    </row>
    <row r="1138" spans="1:65" s="2" customFormat="1" ht="21.75" customHeight="1">
      <c r="A1138" s="33"/>
      <c r="B1138" s="34"/>
      <c r="C1138" s="228" t="s">
        <v>1374</v>
      </c>
      <c r="D1138" s="228" t="s">
        <v>433</v>
      </c>
      <c r="E1138" s="229" t="s">
        <v>1375</v>
      </c>
      <c r="F1138" s="230" t="s">
        <v>1376</v>
      </c>
      <c r="G1138" s="231" t="s">
        <v>130</v>
      </c>
      <c r="H1138" s="232">
        <v>220</v>
      </c>
      <c r="I1138" s="233"/>
      <c r="J1138" s="234">
        <f>ROUND(I1138*H1138,2)</f>
        <v>0</v>
      </c>
      <c r="K1138" s="230" t="s">
        <v>131</v>
      </c>
      <c r="L1138" s="38"/>
      <c r="M1138" s="235" t="s">
        <v>1</v>
      </c>
      <c r="N1138" s="236" t="s">
        <v>40</v>
      </c>
      <c r="O1138" s="70"/>
      <c r="P1138" s="187">
        <f>O1138*H1138</f>
        <v>0</v>
      </c>
      <c r="Q1138" s="187">
        <v>0</v>
      </c>
      <c r="R1138" s="187">
        <f>Q1138*H1138</f>
        <v>0</v>
      </c>
      <c r="S1138" s="187">
        <v>0</v>
      </c>
      <c r="T1138" s="188">
        <f>S1138*H1138</f>
        <v>0</v>
      </c>
      <c r="U1138" s="33"/>
      <c r="V1138" s="33"/>
      <c r="W1138" s="33"/>
      <c r="X1138" s="33"/>
      <c r="Y1138" s="33"/>
      <c r="Z1138" s="33"/>
      <c r="AA1138" s="33"/>
      <c r="AB1138" s="33"/>
      <c r="AC1138" s="33"/>
      <c r="AD1138" s="33"/>
      <c r="AE1138" s="33"/>
      <c r="AR1138" s="189" t="s">
        <v>133</v>
      </c>
      <c r="AT1138" s="189" t="s">
        <v>433</v>
      </c>
      <c r="AU1138" s="189" t="s">
        <v>83</v>
      </c>
      <c r="AY1138" s="16" t="s">
        <v>126</v>
      </c>
      <c r="BE1138" s="190">
        <f>IF(N1138="základní",J1138,0)</f>
        <v>0</v>
      </c>
      <c r="BF1138" s="190">
        <f>IF(N1138="snížená",J1138,0)</f>
        <v>0</v>
      </c>
      <c r="BG1138" s="190">
        <f>IF(N1138="zákl. přenesená",J1138,0)</f>
        <v>0</v>
      </c>
      <c r="BH1138" s="190">
        <f>IF(N1138="sníž. přenesená",J1138,0)</f>
        <v>0</v>
      </c>
      <c r="BI1138" s="190">
        <f>IF(N1138="nulová",J1138,0)</f>
        <v>0</v>
      </c>
      <c r="BJ1138" s="16" t="s">
        <v>83</v>
      </c>
      <c r="BK1138" s="190">
        <f>ROUND(I1138*H1138,2)</f>
        <v>0</v>
      </c>
      <c r="BL1138" s="16" t="s">
        <v>133</v>
      </c>
      <c r="BM1138" s="189" t="s">
        <v>1377</v>
      </c>
    </row>
    <row r="1139" spans="1:65" s="2" customFormat="1" ht="39">
      <c r="A1139" s="33"/>
      <c r="B1139" s="34"/>
      <c r="C1139" s="35"/>
      <c r="D1139" s="191" t="s">
        <v>135</v>
      </c>
      <c r="E1139" s="35"/>
      <c r="F1139" s="192" t="s">
        <v>1378</v>
      </c>
      <c r="G1139" s="35"/>
      <c r="H1139" s="35"/>
      <c r="I1139" s="193"/>
      <c r="J1139" s="35"/>
      <c r="K1139" s="35"/>
      <c r="L1139" s="38"/>
      <c r="M1139" s="194"/>
      <c r="N1139" s="195"/>
      <c r="O1139" s="70"/>
      <c r="P1139" s="70"/>
      <c r="Q1139" s="70"/>
      <c r="R1139" s="70"/>
      <c r="S1139" s="70"/>
      <c r="T1139" s="71"/>
      <c r="U1139" s="33"/>
      <c r="V1139" s="33"/>
      <c r="W1139" s="33"/>
      <c r="X1139" s="33"/>
      <c r="Y1139" s="33"/>
      <c r="Z1139" s="33"/>
      <c r="AA1139" s="33"/>
      <c r="AB1139" s="33"/>
      <c r="AC1139" s="33"/>
      <c r="AD1139" s="33"/>
      <c r="AE1139" s="33"/>
      <c r="AT1139" s="16" t="s">
        <v>135</v>
      </c>
      <c r="AU1139" s="16" t="s">
        <v>83</v>
      </c>
    </row>
    <row r="1140" spans="1:65" s="14" customFormat="1" ht="11.25">
      <c r="B1140" s="218"/>
      <c r="C1140" s="219"/>
      <c r="D1140" s="191" t="s">
        <v>136</v>
      </c>
      <c r="E1140" s="220" t="s">
        <v>1</v>
      </c>
      <c r="F1140" s="221" t="s">
        <v>1125</v>
      </c>
      <c r="G1140" s="219"/>
      <c r="H1140" s="220" t="s">
        <v>1</v>
      </c>
      <c r="I1140" s="222"/>
      <c r="J1140" s="219"/>
      <c r="K1140" s="219"/>
      <c r="L1140" s="223"/>
      <c r="M1140" s="224"/>
      <c r="N1140" s="225"/>
      <c r="O1140" s="225"/>
      <c r="P1140" s="225"/>
      <c r="Q1140" s="225"/>
      <c r="R1140" s="225"/>
      <c r="S1140" s="225"/>
      <c r="T1140" s="226"/>
      <c r="AT1140" s="227" t="s">
        <v>136</v>
      </c>
      <c r="AU1140" s="227" t="s">
        <v>83</v>
      </c>
      <c r="AV1140" s="14" t="s">
        <v>83</v>
      </c>
      <c r="AW1140" s="14" t="s">
        <v>31</v>
      </c>
      <c r="AX1140" s="14" t="s">
        <v>75</v>
      </c>
      <c r="AY1140" s="227" t="s">
        <v>126</v>
      </c>
    </row>
    <row r="1141" spans="1:65" s="12" customFormat="1" ht="11.25">
      <c r="B1141" s="196"/>
      <c r="C1141" s="197"/>
      <c r="D1141" s="191" t="s">
        <v>136</v>
      </c>
      <c r="E1141" s="198" t="s">
        <v>1</v>
      </c>
      <c r="F1141" s="199" t="s">
        <v>1379</v>
      </c>
      <c r="G1141" s="197"/>
      <c r="H1141" s="200">
        <v>125</v>
      </c>
      <c r="I1141" s="201"/>
      <c r="J1141" s="197"/>
      <c r="K1141" s="197"/>
      <c r="L1141" s="202"/>
      <c r="M1141" s="203"/>
      <c r="N1141" s="204"/>
      <c r="O1141" s="204"/>
      <c r="P1141" s="204"/>
      <c r="Q1141" s="204"/>
      <c r="R1141" s="204"/>
      <c r="S1141" s="204"/>
      <c r="T1141" s="205"/>
      <c r="AT1141" s="206" t="s">
        <v>136</v>
      </c>
      <c r="AU1141" s="206" t="s">
        <v>83</v>
      </c>
      <c r="AV1141" s="12" t="s">
        <v>85</v>
      </c>
      <c r="AW1141" s="12" t="s">
        <v>31</v>
      </c>
      <c r="AX1141" s="12" t="s">
        <v>75</v>
      </c>
      <c r="AY1141" s="206" t="s">
        <v>126</v>
      </c>
    </row>
    <row r="1142" spans="1:65" s="14" customFormat="1" ht="11.25">
      <c r="B1142" s="218"/>
      <c r="C1142" s="219"/>
      <c r="D1142" s="191" t="s">
        <v>136</v>
      </c>
      <c r="E1142" s="220" t="s">
        <v>1</v>
      </c>
      <c r="F1142" s="221" t="s">
        <v>1131</v>
      </c>
      <c r="G1142" s="219"/>
      <c r="H1142" s="220" t="s">
        <v>1</v>
      </c>
      <c r="I1142" s="222"/>
      <c r="J1142" s="219"/>
      <c r="K1142" s="219"/>
      <c r="L1142" s="223"/>
      <c r="M1142" s="224"/>
      <c r="N1142" s="225"/>
      <c r="O1142" s="225"/>
      <c r="P1142" s="225"/>
      <c r="Q1142" s="225"/>
      <c r="R1142" s="225"/>
      <c r="S1142" s="225"/>
      <c r="T1142" s="226"/>
      <c r="AT1142" s="227" t="s">
        <v>136</v>
      </c>
      <c r="AU1142" s="227" t="s">
        <v>83</v>
      </c>
      <c r="AV1142" s="14" t="s">
        <v>83</v>
      </c>
      <c r="AW1142" s="14" t="s">
        <v>31</v>
      </c>
      <c r="AX1142" s="14" t="s">
        <v>75</v>
      </c>
      <c r="AY1142" s="227" t="s">
        <v>126</v>
      </c>
    </row>
    <row r="1143" spans="1:65" s="12" customFormat="1" ht="11.25">
      <c r="B1143" s="196"/>
      <c r="C1143" s="197"/>
      <c r="D1143" s="191" t="s">
        <v>136</v>
      </c>
      <c r="E1143" s="198" t="s">
        <v>1</v>
      </c>
      <c r="F1143" s="199" t="s">
        <v>731</v>
      </c>
      <c r="G1143" s="197"/>
      <c r="H1143" s="200">
        <v>95</v>
      </c>
      <c r="I1143" s="201"/>
      <c r="J1143" s="197"/>
      <c r="K1143" s="197"/>
      <c r="L1143" s="202"/>
      <c r="M1143" s="203"/>
      <c r="N1143" s="204"/>
      <c r="O1143" s="204"/>
      <c r="P1143" s="204"/>
      <c r="Q1143" s="204"/>
      <c r="R1143" s="204"/>
      <c r="S1143" s="204"/>
      <c r="T1143" s="205"/>
      <c r="AT1143" s="206" t="s">
        <v>136</v>
      </c>
      <c r="AU1143" s="206" t="s">
        <v>83</v>
      </c>
      <c r="AV1143" s="12" t="s">
        <v>85</v>
      </c>
      <c r="AW1143" s="12" t="s">
        <v>31</v>
      </c>
      <c r="AX1143" s="12" t="s">
        <v>75</v>
      </c>
      <c r="AY1143" s="206" t="s">
        <v>126</v>
      </c>
    </row>
    <row r="1144" spans="1:65" s="13" customFormat="1" ht="11.25">
      <c r="B1144" s="207"/>
      <c r="C1144" s="208"/>
      <c r="D1144" s="191" t="s">
        <v>136</v>
      </c>
      <c r="E1144" s="209" t="s">
        <v>1</v>
      </c>
      <c r="F1144" s="210" t="s">
        <v>138</v>
      </c>
      <c r="G1144" s="208"/>
      <c r="H1144" s="211">
        <v>220</v>
      </c>
      <c r="I1144" s="212"/>
      <c r="J1144" s="208"/>
      <c r="K1144" s="208"/>
      <c r="L1144" s="213"/>
      <c r="M1144" s="214"/>
      <c r="N1144" s="215"/>
      <c r="O1144" s="215"/>
      <c r="P1144" s="215"/>
      <c r="Q1144" s="215"/>
      <c r="R1144" s="215"/>
      <c r="S1144" s="215"/>
      <c r="T1144" s="216"/>
      <c r="AT1144" s="217" t="s">
        <v>136</v>
      </c>
      <c r="AU1144" s="217" t="s">
        <v>83</v>
      </c>
      <c r="AV1144" s="13" t="s">
        <v>133</v>
      </c>
      <c r="AW1144" s="13" t="s">
        <v>31</v>
      </c>
      <c r="AX1144" s="13" t="s">
        <v>83</v>
      </c>
      <c r="AY1144" s="217" t="s">
        <v>126</v>
      </c>
    </row>
    <row r="1145" spans="1:65" s="2" customFormat="1" ht="21.75" customHeight="1">
      <c r="A1145" s="33"/>
      <c r="B1145" s="34"/>
      <c r="C1145" s="228" t="s">
        <v>1379</v>
      </c>
      <c r="D1145" s="228" t="s">
        <v>433</v>
      </c>
      <c r="E1145" s="229" t="s">
        <v>1380</v>
      </c>
      <c r="F1145" s="230" t="s">
        <v>1381</v>
      </c>
      <c r="G1145" s="231" t="s">
        <v>130</v>
      </c>
      <c r="H1145" s="232">
        <v>220</v>
      </c>
      <c r="I1145" s="233"/>
      <c r="J1145" s="234">
        <f>ROUND(I1145*H1145,2)</f>
        <v>0</v>
      </c>
      <c r="K1145" s="230" t="s">
        <v>131</v>
      </c>
      <c r="L1145" s="38"/>
      <c r="M1145" s="235" t="s">
        <v>1</v>
      </c>
      <c r="N1145" s="236" t="s">
        <v>40</v>
      </c>
      <c r="O1145" s="70"/>
      <c r="P1145" s="187">
        <f>O1145*H1145</f>
        <v>0</v>
      </c>
      <c r="Q1145" s="187">
        <v>0</v>
      </c>
      <c r="R1145" s="187">
        <f>Q1145*H1145</f>
        <v>0</v>
      </c>
      <c r="S1145" s="187">
        <v>0</v>
      </c>
      <c r="T1145" s="188">
        <f>S1145*H1145</f>
        <v>0</v>
      </c>
      <c r="U1145" s="33"/>
      <c r="V1145" s="33"/>
      <c r="W1145" s="33"/>
      <c r="X1145" s="33"/>
      <c r="Y1145" s="33"/>
      <c r="Z1145" s="33"/>
      <c r="AA1145" s="33"/>
      <c r="AB1145" s="33"/>
      <c r="AC1145" s="33"/>
      <c r="AD1145" s="33"/>
      <c r="AE1145" s="33"/>
      <c r="AR1145" s="189" t="s">
        <v>133</v>
      </c>
      <c r="AT1145" s="189" t="s">
        <v>433</v>
      </c>
      <c r="AU1145" s="189" t="s">
        <v>83</v>
      </c>
      <c r="AY1145" s="16" t="s">
        <v>126</v>
      </c>
      <c r="BE1145" s="190">
        <f>IF(N1145="základní",J1145,0)</f>
        <v>0</v>
      </c>
      <c r="BF1145" s="190">
        <f>IF(N1145="snížená",J1145,0)</f>
        <v>0</v>
      </c>
      <c r="BG1145" s="190">
        <f>IF(N1145="zákl. přenesená",J1145,0)</f>
        <v>0</v>
      </c>
      <c r="BH1145" s="190">
        <f>IF(N1145="sníž. přenesená",J1145,0)</f>
        <v>0</v>
      </c>
      <c r="BI1145" s="190">
        <f>IF(N1145="nulová",J1145,0)</f>
        <v>0</v>
      </c>
      <c r="BJ1145" s="16" t="s">
        <v>83</v>
      </c>
      <c r="BK1145" s="190">
        <f>ROUND(I1145*H1145,2)</f>
        <v>0</v>
      </c>
      <c r="BL1145" s="16" t="s">
        <v>133</v>
      </c>
      <c r="BM1145" s="189" t="s">
        <v>1382</v>
      </c>
    </row>
    <row r="1146" spans="1:65" s="2" customFormat="1" ht="39">
      <c r="A1146" s="33"/>
      <c r="B1146" s="34"/>
      <c r="C1146" s="35"/>
      <c r="D1146" s="191" t="s">
        <v>135</v>
      </c>
      <c r="E1146" s="35"/>
      <c r="F1146" s="192" t="s">
        <v>1383</v>
      </c>
      <c r="G1146" s="35"/>
      <c r="H1146" s="35"/>
      <c r="I1146" s="193"/>
      <c r="J1146" s="35"/>
      <c r="K1146" s="35"/>
      <c r="L1146" s="38"/>
      <c r="M1146" s="194"/>
      <c r="N1146" s="195"/>
      <c r="O1146" s="70"/>
      <c r="P1146" s="70"/>
      <c r="Q1146" s="70"/>
      <c r="R1146" s="70"/>
      <c r="S1146" s="70"/>
      <c r="T1146" s="71"/>
      <c r="U1146" s="33"/>
      <c r="V1146" s="33"/>
      <c r="W1146" s="33"/>
      <c r="X1146" s="33"/>
      <c r="Y1146" s="33"/>
      <c r="Z1146" s="33"/>
      <c r="AA1146" s="33"/>
      <c r="AB1146" s="33"/>
      <c r="AC1146" s="33"/>
      <c r="AD1146" s="33"/>
      <c r="AE1146" s="33"/>
      <c r="AT1146" s="16" t="s">
        <v>135</v>
      </c>
      <c r="AU1146" s="16" t="s">
        <v>83</v>
      </c>
    </row>
    <row r="1147" spans="1:65" s="14" customFormat="1" ht="11.25">
      <c r="B1147" s="218"/>
      <c r="C1147" s="219"/>
      <c r="D1147" s="191" t="s">
        <v>136</v>
      </c>
      <c r="E1147" s="220" t="s">
        <v>1</v>
      </c>
      <c r="F1147" s="221" t="s">
        <v>1125</v>
      </c>
      <c r="G1147" s="219"/>
      <c r="H1147" s="220" t="s">
        <v>1</v>
      </c>
      <c r="I1147" s="222"/>
      <c r="J1147" s="219"/>
      <c r="K1147" s="219"/>
      <c r="L1147" s="223"/>
      <c r="M1147" s="224"/>
      <c r="N1147" s="225"/>
      <c r="O1147" s="225"/>
      <c r="P1147" s="225"/>
      <c r="Q1147" s="225"/>
      <c r="R1147" s="225"/>
      <c r="S1147" s="225"/>
      <c r="T1147" s="226"/>
      <c r="AT1147" s="227" t="s">
        <v>136</v>
      </c>
      <c r="AU1147" s="227" t="s">
        <v>83</v>
      </c>
      <c r="AV1147" s="14" t="s">
        <v>83</v>
      </c>
      <c r="AW1147" s="14" t="s">
        <v>31</v>
      </c>
      <c r="AX1147" s="14" t="s">
        <v>75</v>
      </c>
      <c r="AY1147" s="227" t="s">
        <v>126</v>
      </c>
    </row>
    <row r="1148" spans="1:65" s="12" customFormat="1" ht="11.25">
      <c r="B1148" s="196"/>
      <c r="C1148" s="197"/>
      <c r="D1148" s="191" t="s">
        <v>136</v>
      </c>
      <c r="E1148" s="198" t="s">
        <v>1</v>
      </c>
      <c r="F1148" s="199" t="s">
        <v>1379</v>
      </c>
      <c r="G1148" s="197"/>
      <c r="H1148" s="200">
        <v>125</v>
      </c>
      <c r="I1148" s="201"/>
      <c r="J1148" s="197"/>
      <c r="K1148" s="197"/>
      <c r="L1148" s="202"/>
      <c r="M1148" s="203"/>
      <c r="N1148" s="204"/>
      <c r="O1148" s="204"/>
      <c r="P1148" s="204"/>
      <c r="Q1148" s="204"/>
      <c r="R1148" s="204"/>
      <c r="S1148" s="204"/>
      <c r="T1148" s="205"/>
      <c r="AT1148" s="206" t="s">
        <v>136</v>
      </c>
      <c r="AU1148" s="206" t="s">
        <v>83</v>
      </c>
      <c r="AV1148" s="12" t="s">
        <v>85</v>
      </c>
      <c r="AW1148" s="12" t="s">
        <v>31</v>
      </c>
      <c r="AX1148" s="12" t="s">
        <v>75</v>
      </c>
      <c r="AY1148" s="206" t="s">
        <v>126</v>
      </c>
    </row>
    <row r="1149" spans="1:65" s="14" customFormat="1" ht="11.25">
      <c r="B1149" s="218"/>
      <c r="C1149" s="219"/>
      <c r="D1149" s="191" t="s">
        <v>136</v>
      </c>
      <c r="E1149" s="220" t="s">
        <v>1</v>
      </c>
      <c r="F1149" s="221" t="s">
        <v>1131</v>
      </c>
      <c r="G1149" s="219"/>
      <c r="H1149" s="220" t="s">
        <v>1</v>
      </c>
      <c r="I1149" s="222"/>
      <c r="J1149" s="219"/>
      <c r="K1149" s="219"/>
      <c r="L1149" s="223"/>
      <c r="M1149" s="224"/>
      <c r="N1149" s="225"/>
      <c r="O1149" s="225"/>
      <c r="P1149" s="225"/>
      <c r="Q1149" s="225"/>
      <c r="R1149" s="225"/>
      <c r="S1149" s="225"/>
      <c r="T1149" s="226"/>
      <c r="AT1149" s="227" t="s">
        <v>136</v>
      </c>
      <c r="AU1149" s="227" t="s">
        <v>83</v>
      </c>
      <c r="AV1149" s="14" t="s">
        <v>83</v>
      </c>
      <c r="AW1149" s="14" t="s">
        <v>31</v>
      </c>
      <c r="AX1149" s="14" t="s">
        <v>75</v>
      </c>
      <c r="AY1149" s="227" t="s">
        <v>126</v>
      </c>
    </row>
    <row r="1150" spans="1:65" s="12" customFormat="1" ht="11.25">
      <c r="B1150" s="196"/>
      <c r="C1150" s="197"/>
      <c r="D1150" s="191" t="s">
        <v>136</v>
      </c>
      <c r="E1150" s="198" t="s">
        <v>1</v>
      </c>
      <c r="F1150" s="199" t="s">
        <v>731</v>
      </c>
      <c r="G1150" s="197"/>
      <c r="H1150" s="200">
        <v>95</v>
      </c>
      <c r="I1150" s="201"/>
      <c r="J1150" s="197"/>
      <c r="K1150" s="197"/>
      <c r="L1150" s="202"/>
      <c r="M1150" s="203"/>
      <c r="N1150" s="204"/>
      <c r="O1150" s="204"/>
      <c r="P1150" s="204"/>
      <c r="Q1150" s="204"/>
      <c r="R1150" s="204"/>
      <c r="S1150" s="204"/>
      <c r="T1150" s="205"/>
      <c r="AT1150" s="206" t="s">
        <v>136</v>
      </c>
      <c r="AU1150" s="206" t="s">
        <v>83</v>
      </c>
      <c r="AV1150" s="12" t="s">
        <v>85</v>
      </c>
      <c r="AW1150" s="12" t="s">
        <v>31</v>
      </c>
      <c r="AX1150" s="12" t="s">
        <v>75</v>
      </c>
      <c r="AY1150" s="206" t="s">
        <v>126</v>
      </c>
    </row>
    <row r="1151" spans="1:65" s="13" customFormat="1" ht="11.25">
      <c r="B1151" s="207"/>
      <c r="C1151" s="208"/>
      <c r="D1151" s="191" t="s">
        <v>136</v>
      </c>
      <c r="E1151" s="209" t="s">
        <v>1</v>
      </c>
      <c r="F1151" s="210" t="s">
        <v>138</v>
      </c>
      <c r="G1151" s="208"/>
      <c r="H1151" s="211">
        <v>220</v>
      </c>
      <c r="I1151" s="212"/>
      <c r="J1151" s="208"/>
      <c r="K1151" s="208"/>
      <c r="L1151" s="213"/>
      <c r="M1151" s="214"/>
      <c r="N1151" s="215"/>
      <c r="O1151" s="215"/>
      <c r="P1151" s="215"/>
      <c r="Q1151" s="215"/>
      <c r="R1151" s="215"/>
      <c r="S1151" s="215"/>
      <c r="T1151" s="216"/>
      <c r="AT1151" s="217" t="s">
        <v>136</v>
      </c>
      <c r="AU1151" s="217" t="s">
        <v>83</v>
      </c>
      <c r="AV1151" s="13" t="s">
        <v>133</v>
      </c>
      <c r="AW1151" s="13" t="s">
        <v>31</v>
      </c>
      <c r="AX1151" s="13" t="s">
        <v>83</v>
      </c>
      <c r="AY1151" s="217" t="s">
        <v>126</v>
      </c>
    </row>
    <row r="1152" spans="1:65" s="2" customFormat="1" ht="16.5" customHeight="1">
      <c r="A1152" s="33"/>
      <c r="B1152" s="34"/>
      <c r="C1152" s="228" t="s">
        <v>1384</v>
      </c>
      <c r="D1152" s="228" t="s">
        <v>433</v>
      </c>
      <c r="E1152" s="229" t="s">
        <v>1385</v>
      </c>
      <c r="F1152" s="230" t="s">
        <v>1386</v>
      </c>
      <c r="G1152" s="231" t="s">
        <v>142</v>
      </c>
      <c r="H1152" s="232">
        <v>8</v>
      </c>
      <c r="I1152" s="233"/>
      <c r="J1152" s="234">
        <f>ROUND(I1152*H1152,2)</f>
        <v>0</v>
      </c>
      <c r="K1152" s="230" t="s">
        <v>131</v>
      </c>
      <c r="L1152" s="38"/>
      <c r="M1152" s="235" t="s">
        <v>1</v>
      </c>
      <c r="N1152" s="236" t="s">
        <v>40</v>
      </c>
      <c r="O1152" s="70"/>
      <c r="P1152" s="187">
        <f>O1152*H1152</f>
        <v>0</v>
      </c>
      <c r="Q1152" s="187">
        <v>0</v>
      </c>
      <c r="R1152" s="187">
        <f>Q1152*H1152</f>
        <v>0</v>
      </c>
      <c r="S1152" s="187">
        <v>0</v>
      </c>
      <c r="T1152" s="188">
        <f>S1152*H1152</f>
        <v>0</v>
      </c>
      <c r="U1152" s="33"/>
      <c r="V1152" s="33"/>
      <c r="W1152" s="33"/>
      <c r="X1152" s="33"/>
      <c r="Y1152" s="33"/>
      <c r="Z1152" s="33"/>
      <c r="AA1152" s="33"/>
      <c r="AB1152" s="33"/>
      <c r="AC1152" s="33"/>
      <c r="AD1152" s="33"/>
      <c r="AE1152" s="33"/>
      <c r="AR1152" s="189" t="s">
        <v>133</v>
      </c>
      <c r="AT1152" s="189" t="s">
        <v>433</v>
      </c>
      <c r="AU1152" s="189" t="s">
        <v>83</v>
      </c>
      <c r="AY1152" s="16" t="s">
        <v>126</v>
      </c>
      <c r="BE1152" s="190">
        <f>IF(N1152="základní",J1152,0)</f>
        <v>0</v>
      </c>
      <c r="BF1152" s="190">
        <f>IF(N1152="snížená",J1152,0)</f>
        <v>0</v>
      </c>
      <c r="BG1152" s="190">
        <f>IF(N1152="zákl. přenesená",J1152,0)</f>
        <v>0</v>
      </c>
      <c r="BH1152" s="190">
        <f>IF(N1152="sníž. přenesená",J1152,0)</f>
        <v>0</v>
      </c>
      <c r="BI1152" s="190">
        <f>IF(N1152="nulová",J1152,0)</f>
        <v>0</v>
      </c>
      <c r="BJ1152" s="16" t="s">
        <v>83</v>
      </c>
      <c r="BK1152" s="190">
        <f>ROUND(I1152*H1152,2)</f>
        <v>0</v>
      </c>
      <c r="BL1152" s="16" t="s">
        <v>133</v>
      </c>
      <c r="BM1152" s="189" t="s">
        <v>1387</v>
      </c>
    </row>
    <row r="1153" spans="1:65" s="2" customFormat="1" ht="29.25">
      <c r="A1153" s="33"/>
      <c r="B1153" s="34"/>
      <c r="C1153" s="35"/>
      <c r="D1153" s="191" t="s">
        <v>135</v>
      </c>
      <c r="E1153" s="35"/>
      <c r="F1153" s="192" t="s">
        <v>1388</v>
      </c>
      <c r="G1153" s="35"/>
      <c r="H1153" s="35"/>
      <c r="I1153" s="193"/>
      <c r="J1153" s="35"/>
      <c r="K1153" s="35"/>
      <c r="L1153" s="38"/>
      <c r="M1153" s="194"/>
      <c r="N1153" s="195"/>
      <c r="O1153" s="70"/>
      <c r="P1153" s="70"/>
      <c r="Q1153" s="70"/>
      <c r="R1153" s="70"/>
      <c r="S1153" s="70"/>
      <c r="T1153" s="71"/>
      <c r="U1153" s="33"/>
      <c r="V1153" s="33"/>
      <c r="W1153" s="33"/>
      <c r="X1153" s="33"/>
      <c r="Y1153" s="33"/>
      <c r="Z1153" s="33"/>
      <c r="AA1153" s="33"/>
      <c r="AB1153" s="33"/>
      <c r="AC1153" s="33"/>
      <c r="AD1153" s="33"/>
      <c r="AE1153" s="33"/>
      <c r="AT1153" s="16" t="s">
        <v>135</v>
      </c>
      <c r="AU1153" s="16" t="s">
        <v>83</v>
      </c>
    </row>
    <row r="1154" spans="1:65" s="14" customFormat="1" ht="11.25">
      <c r="B1154" s="218"/>
      <c r="C1154" s="219"/>
      <c r="D1154" s="191" t="s">
        <v>136</v>
      </c>
      <c r="E1154" s="220" t="s">
        <v>1</v>
      </c>
      <c r="F1154" s="221" t="s">
        <v>1389</v>
      </c>
      <c r="G1154" s="219"/>
      <c r="H1154" s="220" t="s">
        <v>1</v>
      </c>
      <c r="I1154" s="222"/>
      <c r="J1154" s="219"/>
      <c r="K1154" s="219"/>
      <c r="L1154" s="223"/>
      <c r="M1154" s="224"/>
      <c r="N1154" s="225"/>
      <c r="O1154" s="225"/>
      <c r="P1154" s="225"/>
      <c r="Q1154" s="225"/>
      <c r="R1154" s="225"/>
      <c r="S1154" s="225"/>
      <c r="T1154" s="226"/>
      <c r="AT1154" s="227" t="s">
        <v>136</v>
      </c>
      <c r="AU1154" s="227" t="s">
        <v>83</v>
      </c>
      <c r="AV1154" s="14" t="s">
        <v>83</v>
      </c>
      <c r="AW1154" s="14" t="s">
        <v>31</v>
      </c>
      <c r="AX1154" s="14" t="s">
        <v>75</v>
      </c>
      <c r="AY1154" s="227" t="s">
        <v>126</v>
      </c>
    </row>
    <row r="1155" spans="1:65" s="12" customFormat="1" ht="11.25">
      <c r="B1155" s="196"/>
      <c r="C1155" s="197"/>
      <c r="D1155" s="191" t="s">
        <v>136</v>
      </c>
      <c r="E1155" s="198" t="s">
        <v>1</v>
      </c>
      <c r="F1155" s="199" t="s">
        <v>133</v>
      </c>
      <c r="G1155" s="197"/>
      <c r="H1155" s="200">
        <v>4</v>
      </c>
      <c r="I1155" s="201"/>
      <c r="J1155" s="197"/>
      <c r="K1155" s="197"/>
      <c r="L1155" s="202"/>
      <c r="M1155" s="203"/>
      <c r="N1155" s="204"/>
      <c r="O1155" s="204"/>
      <c r="P1155" s="204"/>
      <c r="Q1155" s="204"/>
      <c r="R1155" s="204"/>
      <c r="S1155" s="204"/>
      <c r="T1155" s="205"/>
      <c r="AT1155" s="206" t="s">
        <v>136</v>
      </c>
      <c r="AU1155" s="206" t="s">
        <v>83</v>
      </c>
      <c r="AV1155" s="12" t="s">
        <v>85</v>
      </c>
      <c r="AW1155" s="12" t="s">
        <v>31</v>
      </c>
      <c r="AX1155" s="12" t="s">
        <v>75</v>
      </c>
      <c r="AY1155" s="206" t="s">
        <v>126</v>
      </c>
    </row>
    <row r="1156" spans="1:65" s="14" customFormat="1" ht="11.25">
      <c r="B1156" s="218"/>
      <c r="C1156" s="219"/>
      <c r="D1156" s="191" t="s">
        <v>136</v>
      </c>
      <c r="E1156" s="220" t="s">
        <v>1</v>
      </c>
      <c r="F1156" s="221" t="s">
        <v>1390</v>
      </c>
      <c r="G1156" s="219"/>
      <c r="H1156" s="220" t="s">
        <v>1</v>
      </c>
      <c r="I1156" s="222"/>
      <c r="J1156" s="219"/>
      <c r="K1156" s="219"/>
      <c r="L1156" s="223"/>
      <c r="M1156" s="224"/>
      <c r="N1156" s="225"/>
      <c r="O1156" s="225"/>
      <c r="P1156" s="225"/>
      <c r="Q1156" s="225"/>
      <c r="R1156" s="225"/>
      <c r="S1156" s="225"/>
      <c r="T1156" s="226"/>
      <c r="AT1156" s="227" t="s">
        <v>136</v>
      </c>
      <c r="AU1156" s="227" t="s">
        <v>83</v>
      </c>
      <c r="AV1156" s="14" t="s">
        <v>83</v>
      </c>
      <c r="AW1156" s="14" t="s">
        <v>31</v>
      </c>
      <c r="AX1156" s="14" t="s">
        <v>75</v>
      </c>
      <c r="AY1156" s="227" t="s">
        <v>126</v>
      </c>
    </row>
    <row r="1157" spans="1:65" s="12" customFormat="1" ht="11.25">
      <c r="B1157" s="196"/>
      <c r="C1157" s="197"/>
      <c r="D1157" s="191" t="s">
        <v>136</v>
      </c>
      <c r="E1157" s="198" t="s">
        <v>1</v>
      </c>
      <c r="F1157" s="199" t="s">
        <v>133</v>
      </c>
      <c r="G1157" s="197"/>
      <c r="H1157" s="200">
        <v>4</v>
      </c>
      <c r="I1157" s="201"/>
      <c r="J1157" s="197"/>
      <c r="K1157" s="197"/>
      <c r="L1157" s="202"/>
      <c r="M1157" s="203"/>
      <c r="N1157" s="204"/>
      <c r="O1157" s="204"/>
      <c r="P1157" s="204"/>
      <c r="Q1157" s="204"/>
      <c r="R1157" s="204"/>
      <c r="S1157" s="204"/>
      <c r="T1157" s="205"/>
      <c r="AT1157" s="206" t="s">
        <v>136</v>
      </c>
      <c r="AU1157" s="206" t="s">
        <v>83</v>
      </c>
      <c r="AV1157" s="12" t="s">
        <v>85</v>
      </c>
      <c r="AW1157" s="12" t="s">
        <v>31</v>
      </c>
      <c r="AX1157" s="12" t="s">
        <v>75</v>
      </c>
      <c r="AY1157" s="206" t="s">
        <v>126</v>
      </c>
    </row>
    <row r="1158" spans="1:65" s="13" customFormat="1" ht="11.25">
      <c r="B1158" s="207"/>
      <c r="C1158" s="208"/>
      <c r="D1158" s="191" t="s">
        <v>136</v>
      </c>
      <c r="E1158" s="209" t="s">
        <v>1</v>
      </c>
      <c r="F1158" s="210" t="s">
        <v>138</v>
      </c>
      <c r="G1158" s="208"/>
      <c r="H1158" s="211">
        <v>8</v>
      </c>
      <c r="I1158" s="212"/>
      <c r="J1158" s="208"/>
      <c r="K1158" s="208"/>
      <c r="L1158" s="213"/>
      <c r="M1158" s="214"/>
      <c r="N1158" s="215"/>
      <c r="O1158" s="215"/>
      <c r="P1158" s="215"/>
      <c r="Q1158" s="215"/>
      <c r="R1158" s="215"/>
      <c r="S1158" s="215"/>
      <c r="T1158" s="216"/>
      <c r="AT1158" s="217" t="s">
        <v>136</v>
      </c>
      <c r="AU1158" s="217" t="s">
        <v>83</v>
      </c>
      <c r="AV1158" s="13" t="s">
        <v>133</v>
      </c>
      <c r="AW1158" s="13" t="s">
        <v>31</v>
      </c>
      <c r="AX1158" s="13" t="s">
        <v>83</v>
      </c>
      <c r="AY1158" s="217" t="s">
        <v>126</v>
      </c>
    </row>
    <row r="1159" spans="1:65" s="2" customFormat="1" ht="24.2" customHeight="1">
      <c r="A1159" s="33"/>
      <c r="B1159" s="34"/>
      <c r="C1159" s="228" t="s">
        <v>1391</v>
      </c>
      <c r="D1159" s="228" t="s">
        <v>433</v>
      </c>
      <c r="E1159" s="229" t="s">
        <v>722</v>
      </c>
      <c r="F1159" s="230" t="s">
        <v>723</v>
      </c>
      <c r="G1159" s="231" t="s">
        <v>402</v>
      </c>
      <c r="H1159" s="232">
        <v>36.32</v>
      </c>
      <c r="I1159" s="233"/>
      <c r="J1159" s="234">
        <f>ROUND(I1159*H1159,2)</f>
        <v>0</v>
      </c>
      <c r="K1159" s="230" t="s">
        <v>131</v>
      </c>
      <c r="L1159" s="38"/>
      <c r="M1159" s="235" t="s">
        <v>1</v>
      </c>
      <c r="N1159" s="236" t="s">
        <v>40</v>
      </c>
      <c r="O1159" s="70"/>
      <c r="P1159" s="187">
        <f>O1159*H1159</f>
        <v>0</v>
      </c>
      <c r="Q1159" s="187">
        <v>0</v>
      </c>
      <c r="R1159" s="187">
        <f>Q1159*H1159</f>
        <v>0</v>
      </c>
      <c r="S1159" s="187">
        <v>0</v>
      </c>
      <c r="T1159" s="188">
        <f>S1159*H1159</f>
        <v>0</v>
      </c>
      <c r="U1159" s="33"/>
      <c r="V1159" s="33"/>
      <c r="W1159" s="33"/>
      <c r="X1159" s="33"/>
      <c r="Y1159" s="33"/>
      <c r="Z1159" s="33"/>
      <c r="AA1159" s="33"/>
      <c r="AB1159" s="33"/>
      <c r="AC1159" s="33"/>
      <c r="AD1159" s="33"/>
      <c r="AE1159" s="33"/>
      <c r="AR1159" s="189" t="s">
        <v>133</v>
      </c>
      <c r="AT1159" s="189" t="s">
        <v>433</v>
      </c>
      <c r="AU1159" s="189" t="s">
        <v>83</v>
      </c>
      <c r="AY1159" s="16" t="s">
        <v>126</v>
      </c>
      <c r="BE1159" s="190">
        <f>IF(N1159="základní",J1159,0)</f>
        <v>0</v>
      </c>
      <c r="BF1159" s="190">
        <f>IF(N1159="snížená",J1159,0)</f>
        <v>0</v>
      </c>
      <c r="BG1159" s="190">
        <f>IF(N1159="zákl. přenesená",J1159,0)</f>
        <v>0</v>
      </c>
      <c r="BH1159" s="190">
        <f>IF(N1159="sníž. přenesená",J1159,0)</f>
        <v>0</v>
      </c>
      <c r="BI1159" s="190">
        <f>IF(N1159="nulová",J1159,0)</f>
        <v>0</v>
      </c>
      <c r="BJ1159" s="16" t="s">
        <v>83</v>
      </c>
      <c r="BK1159" s="190">
        <f>ROUND(I1159*H1159,2)</f>
        <v>0</v>
      </c>
      <c r="BL1159" s="16" t="s">
        <v>133</v>
      </c>
      <c r="BM1159" s="189" t="s">
        <v>1392</v>
      </c>
    </row>
    <row r="1160" spans="1:65" s="2" customFormat="1" ht="39">
      <c r="A1160" s="33"/>
      <c r="B1160" s="34"/>
      <c r="C1160" s="35"/>
      <c r="D1160" s="191" t="s">
        <v>135</v>
      </c>
      <c r="E1160" s="35"/>
      <c r="F1160" s="192" t="s">
        <v>725</v>
      </c>
      <c r="G1160" s="35"/>
      <c r="H1160" s="35"/>
      <c r="I1160" s="193"/>
      <c r="J1160" s="35"/>
      <c r="K1160" s="35"/>
      <c r="L1160" s="38"/>
      <c r="M1160" s="194"/>
      <c r="N1160" s="195"/>
      <c r="O1160" s="70"/>
      <c r="P1160" s="70"/>
      <c r="Q1160" s="70"/>
      <c r="R1160" s="70"/>
      <c r="S1160" s="70"/>
      <c r="T1160" s="71"/>
      <c r="U1160" s="33"/>
      <c r="V1160" s="33"/>
      <c r="W1160" s="33"/>
      <c r="X1160" s="33"/>
      <c r="Y1160" s="33"/>
      <c r="Z1160" s="33"/>
      <c r="AA1160" s="33"/>
      <c r="AB1160" s="33"/>
      <c r="AC1160" s="33"/>
      <c r="AD1160" s="33"/>
      <c r="AE1160" s="33"/>
      <c r="AT1160" s="16" t="s">
        <v>135</v>
      </c>
      <c r="AU1160" s="16" t="s">
        <v>83</v>
      </c>
    </row>
    <row r="1161" spans="1:65" s="14" customFormat="1" ht="11.25">
      <c r="B1161" s="218"/>
      <c r="C1161" s="219"/>
      <c r="D1161" s="191" t="s">
        <v>136</v>
      </c>
      <c r="E1161" s="220" t="s">
        <v>1</v>
      </c>
      <c r="F1161" s="221" t="s">
        <v>1393</v>
      </c>
      <c r="G1161" s="219"/>
      <c r="H1161" s="220" t="s">
        <v>1</v>
      </c>
      <c r="I1161" s="222"/>
      <c r="J1161" s="219"/>
      <c r="K1161" s="219"/>
      <c r="L1161" s="223"/>
      <c r="M1161" s="224"/>
      <c r="N1161" s="225"/>
      <c r="O1161" s="225"/>
      <c r="P1161" s="225"/>
      <c r="Q1161" s="225"/>
      <c r="R1161" s="225"/>
      <c r="S1161" s="225"/>
      <c r="T1161" s="226"/>
      <c r="AT1161" s="227" t="s">
        <v>136</v>
      </c>
      <c r="AU1161" s="227" t="s">
        <v>83</v>
      </c>
      <c r="AV1161" s="14" t="s">
        <v>83</v>
      </c>
      <c r="AW1161" s="14" t="s">
        <v>31</v>
      </c>
      <c r="AX1161" s="14" t="s">
        <v>75</v>
      </c>
      <c r="AY1161" s="227" t="s">
        <v>126</v>
      </c>
    </row>
    <row r="1162" spans="1:65" s="12" customFormat="1" ht="11.25">
      <c r="B1162" s="196"/>
      <c r="C1162" s="197"/>
      <c r="D1162" s="191" t="s">
        <v>136</v>
      </c>
      <c r="E1162" s="198" t="s">
        <v>1</v>
      </c>
      <c r="F1162" s="199" t="s">
        <v>1394</v>
      </c>
      <c r="G1162" s="197"/>
      <c r="H1162" s="200">
        <v>7.52</v>
      </c>
      <c r="I1162" s="201"/>
      <c r="J1162" s="197"/>
      <c r="K1162" s="197"/>
      <c r="L1162" s="202"/>
      <c r="M1162" s="203"/>
      <c r="N1162" s="204"/>
      <c r="O1162" s="204"/>
      <c r="P1162" s="204"/>
      <c r="Q1162" s="204"/>
      <c r="R1162" s="204"/>
      <c r="S1162" s="204"/>
      <c r="T1162" s="205"/>
      <c r="AT1162" s="206" t="s">
        <v>136</v>
      </c>
      <c r="AU1162" s="206" t="s">
        <v>83</v>
      </c>
      <c r="AV1162" s="12" t="s">
        <v>85</v>
      </c>
      <c r="AW1162" s="12" t="s">
        <v>31</v>
      </c>
      <c r="AX1162" s="12" t="s">
        <v>75</v>
      </c>
      <c r="AY1162" s="206" t="s">
        <v>126</v>
      </c>
    </row>
    <row r="1163" spans="1:65" s="14" customFormat="1" ht="11.25">
      <c r="B1163" s="218"/>
      <c r="C1163" s="219"/>
      <c r="D1163" s="191" t="s">
        <v>136</v>
      </c>
      <c r="E1163" s="220" t="s">
        <v>1</v>
      </c>
      <c r="F1163" s="221" t="s">
        <v>1395</v>
      </c>
      <c r="G1163" s="219"/>
      <c r="H1163" s="220" t="s">
        <v>1</v>
      </c>
      <c r="I1163" s="222"/>
      <c r="J1163" s="219"/>
      <c r="K1163" s="219"/>
      <c r="L1163" s="223"/>
      <c r="M1163" s="224"/>
      <c r="N1163" s="225"/>
      <c r="O1163" s="225"/>
      <c r="P1163" s="225"/>
      <c r="Q1163" s="225"/>
      <c r="R1163" s="225"/>
      <c r="S1163" s="225"/>
      <c r="T1163" s="226"/>
      <c r="AT1163" s="227" t="s">
        <v>136</v>
      </c>
      <c r="AU1163" s="227" t="s">
        <v>83</v>
      </c>
      <c r="AV1163" s="14" t="s">
        <v>83</v>
      </c>
      <c r="AW1163" s="14" t="s">
        <v>31</v>
      </c>
      <c r="AX1163" s="14" t="s">
        <v>75</v>
      </c>
      <c r="AY1163" s="227" t="s">
        <v>126</v>
      </c>
    </row>
    <row r="1164" spans="1:65" s="12" customFormat="1" ht="11.25">
      <c r="B1164" s="196"/>
      <c r="C1164" s="197"/>
      <c r="D1164" s="191" t="s">
        <v>136</v>
      </c>
      <c r="E1164" s="198" t="s">
        <v>1</v>
      </c>
      <c r="F1164" s="199" t="s">
        <v>1396</v>
      </c>
      <c r="G1164" s="197"/>
      <c r="H1164" s="200">
        <v>28.8</v>
      </c>
      <c r="I1164" s="201"/>
      <c r="J1164" s="197"/>
      <c r="K1164" s="197"/>
      <c r="L1164" s="202"/>
      <c r="M1164" s="203"/>
      <c r="N1164" s="204"/>
      <c r="O1164" s="204"/>
      <c r="P1164" s="204"/>
      <c r="Q1164" s="204"/>
      <c r="R1164" s="204"/>
      <c r="S1164" s="204"/>
      <c r="T1164" s="205"/>
      <c r="AT1164" s="206" t="s">
        <v>136</v>
      </c>
      <c r="AU1164" s="206" t="s">
        <v>83</v>
      </c>
      <c r="AV1164" s="12" t="s">
        <v>85</v>
      </c>
      <c r="AW1164" s="12" t="s">
        <v>31</v>
      </c>
      <c r="AX1164" s="12" t="s">
        <v>75</v>
      </c>
      <c r="AY1164" s="206" t="s">
        <v>126</v>
      </c>
    </row>
    <row r="1165" spans="1:65" s="13" customFormat="1" ht="11.25">
      <c r="B1165" s="207"/>
      <c r="C1165" s="208"/>
      <c r="D1165" s="191" t="s">
        <v>136</v>
      </c>
      <c r="E1165" s="209" t="s">
        <v>1</v>
      </c>
      <c r="F1165" s="210" t="s">
        <v>138</v>
      </c>
      <c r="G1165" s="208"/>
      <c r="H1165" s="211">
        <v>36.32</v>
      </c>
      <c r="I1165" s="212"/>
      <c r="J1165" s="208"/>
      <c r="K1165" s="208"/>
      <c r="L1165" s="213"/>
      <c r="M1165" s="214"/>
      <c r="N1165" s="215"/>
      <c r="O1165" s="215"/>
      <c r="P1165" s="215"/>
      <c r="Q1165" s="215"/>
      <c r="R1165" s="215"/>
      <c r="S1165" s="215"/>
      <c r="T1165" s="216"/>
      <c r="AT1165" s="217" t="s">
        <v>136</v>
      </c>
      <c r="AU1165" s="217" t="s">
        <v>83</v>
      </c>
      <c r="AV1165" s="13" t="s">
        <v>133</v>
      </c>
      <c r="AW1165" s="13" t="s">
        <v>31</v>
      </c>
      <c r="AX1165" s="13" t="s">
        <v>83</v>
      </c>
      <c r="AY1165" s="217" t="s">
        <v>126</v>
      </c>
    </row>
    <row r="1166" spans="1:65" s="2" customFormat="1" ht="16.5" customHeight="1">
      <c r="A1166" s="33"/>
      <c r="B1166" s="34"/>
      <c r="C1166" s="228" t="s">
        <v>1397</v>
      </c>
      <c r="D1166" s="228" t="s">
        <v>433</v>
      </c>
      <c r="E1166" s="229" t="s">
        <v>1398</v>
      </c>
      <c r="F1166" s="230" t="s">
        <v>1399</v>
      </c>
      <c r="G1166" s="231" t="s">
        <v>426</v>
      </c>
      <c r="H1166" s="232">
        <v>18</v>
      </c>
      <c r="I1166" s="233"/>
      <c r="J1166" s="234">
        <f>ROUND(I1166*H1166,2)</f>
        <v>0</v>
      </c>
      <c r="K1166" s="230" t="s">
        <v>131</v>
      </c>
      <c r="L1166" s="38"/>
      <c r="M1166" s="235" t="s">
        <v>1</v>
      </c>
      <c r="N1166" s="236" t="s">
        <v>40</v>
      </c>
      <c r="O1166" s="70"/>
      <c r="P1166" s="187">
        <f>O1166*H1166</f>
        <v>0</v>
      </c>
      <c r="Q1166" s="187">
        <v>0</v>
      </c>
      <c r="R1166" s="187">
        <f>Q1166*H1166</f>
        <v>0</v>
      </c>
      <c r="S1166" s="187">
        <v>0</v>
      </c>
      <c r="T1166" s="188">
        <f>S1166*H1166</f>
        <v>0</v>
      </c>
      <c r="U1166" s="33"/>
      <c r="V1166" s="33"/>
      <c r="W1166" s="33"/>
      <c r="X1166" s="33"/>
      <c r="Y1166" s="33"/>
      <c r="Z1166" s="33"/>
      <c r="AA1166" s="33"/>
      <c r="AB1166" s="33"/>
      <c r="AC1166" s="33"/>
      <c r="AD1166" s="33"/>
      <c r="AE1166" s="33"/>
      <c r="AR1166" s="189" t="s">
        <v>133</v>
      </c>
      <c r="AT1166" s="189" t="s">
        <v>433</v>
      </c>
      <c r="AU1166" s="189" t="s">
        <v>83</v>
      </c>
      <c r="AY1166" s="16" t="s">
        <v>126</v>
      </c>
      <c r="BE1166" s="190">
        <f>IF(N1166="základní",J1166,0)</f>
        <v>0</v>
      </c>
      <c r="BF1166" s="190">
        <f>IF(N1166="snížená",J1166,0)</f>
        <v>0</v>
      </c>
      <c r="BG1166" s="190">
        <f>IF(N1166="zákl. přenesená",J1166,0)</f>
        <v>0</v>
      </c>
      <c r="BH1166" s="190">
        <f>IF(N1166="sníž. přenesená",J1166,0)</f>
        <v>0</v>
      </c>
      <c r="BI1166" s="190">
        <f>IF(N1166="nulová",J1166,0)</f>
        <v>0</v>
      </c>
      <c r="BJ1166" s="16" t="s">
        <v>83</v>
      </c>
      <c r="BK1166" s="190">
        <f>ROUND(I1166*H1166,2)</f>
        <v>0</v>
      </c>
      <c r="BL1166" s="16" t="s">
        <v>133</v>
      </c>
      <c r="BM1166" s="189" t="s">
        <v>1400</v>
      </c>
    </row>
    <row r="1167" spans="1:65" s="2" customFormat="1" ht="48.75">
      <c r="A1167" s="33"/>
      <c r="B1167" s="34"/>
      <c r="C1167" s="35"/>
      <c r="D1167" s="191" t="s">
        <v>135</v>
      </c>
      <c r="E1167" s="35"/>
      <c r="F1167" s="192" t="s">
        <v>1401</v>
      </c>
      <c r="G1167" s="35"/>
      <c r="H1167" s="35"/>
      <c r="I1167" s="193"/>
      <c r="J1167" s="35"/>
      <c r="K1167" s="35"/>
      <c r="L1167" s="38"/>
      <c r="M1167" s="194"/>
      <c r="N1167" s="195"/>
      <c r="O1167" s="70"/>
      <c r="P1167" s="70"/>
      <c r="Q1167" s="70"/>
      <c r="R1167" s="70"/>
      <c r="S1167" s="70"/>
      <c r="T1167" s="71"/>
      <c r="U1167" s="33"/>
      <c r="V1167" s="33"/>
      <c r="W1167" s="33"/>
      <c r="X1167" s="33"/>
      <c r="Y1167" s="33"/>
      <c r="Z1167" s="33"/>
      <c r="AA1167" s="33"/>
      <c r="AB1167" s="33"/>
      <c r="AC1167" s="33"/>
      <c r="AD1167" s="33"/>
      <c r="AE1167" s="33"/>
      <c r="AT1167" s="16" t="s">
        <v>135</v>
      </c>
      <c r="AU1167" s="16" t="s">
        <v>83</v>
      </c>
    </row>
    <row r="1168" spans="1:65" s="14" customFormat="1" ht="11.25">
      <c r="B1168" s="218"/>
      <c r="C1168" s="219"/>
      <c r="D1168" s="191" t="s">
        <v>136</v>
      </c>
      <c r="E1168" s="220" t="s">
        <v>1</v>
      </c>
      <c r="F1168" s="221" t="s">
        <v>1402</v>
      </c>
      <c r="G1168" s="219"/>
      <c r="H1168" s="220" t="s">
        <v>1</v>
      </c>
      <c r="I1168" s="222"/>
      <c r="J1168" s="219"/>
      <c r="K1168" s="219"/>
      <c r="L1168" s="223"/>
      <c r="M1168" s="224"/>
      <c r="N1168" s="225"/>
      <c r="O1168" s="225"/>
      <c r="P1168" s="225"/>
      <c r="Q1168" s="225"/>
      <c r="R1168" s="225"/>
      <c r="S1168" s="225"/>
      <c r="T1168" s="226"/>
      <c r="AT1168" s="227" t="s">
        <v>136</v>
      </c>
      <c r="AU1168" s="227" t="s">
        <v>83</v>
      </c>
      <c r="AV1168" s="14" t="s">
        <v>83</v>
      </c>
      <c r="AW1168" s="14" t="s">
        <v>31</v>
      </c>
      <c r="AX1168" s="14" t="s">
        <v>75</v>
      </c>
      <c r="AY1168" s="227" t="s">
        <v>126</v>
      </c>
    </row>
    <row r="1169" spans="1:65" s="12" customFormat="1" ht="11.25">
      <c r="B1169" s="196"/>
      <c r="C1169" s="197"/>
      <c r="D1169" s="191" t="s">
        <v>136</v>
      </c>
      <c r="E1169" s="198" t="s">
        <v>1</v>
      </c>
      <c r="F1169" s="199" t="s">
        <v>1403</v>
      </c>
      <c r="G1169" s="197"/>
      <c r="H1169" s="200">
        <v>18</v>
      </c>
      <c r="I1169" s="201"/>
      <c r="J1169" s="197"/>
      <c r="K1169" s="197"/>
      <c r="L1169" s="202"/>
      <c r="M1169" s="203"/>
      <c r="N1169" s="204"/>
      <c r="O1169" s="204"/>
      <c r="P1169" s="204"/>
      <c r="Q1169" s="204"/>
      <c r="R1169" s="204"/>
      <c r="S1169" s="204"/>
      <c r="T1169" s="205"/>
      <c r="AT1169" s="206" t="s">
        <v>136</v>
      </c>
      <c r="AU1169" s="206" t="s">
        <v>83</v>
      </c>
      <c r="AV1169" s="12" t="s">
        <v>85</v>
      </c>
      <c r="AW1169" s="12" t="s">
        <v>31</v>
      </c>
      <c r="AX1169" s="12" t="s">
        <v>75</v>
      </c>
      <c r="AY1169" s="206" t="s">
        <v>126</v>
      </c>
    </row>
    <row r="1170" spans="1:65" s="13" customFormat="1" ht="11.25">
      <c r="B1170" s="207"/>
      <c r="C1170" s="208"/>
      <c r="D1170" s="191" t="s">
        <v>136</v>
      </c>
      <c r="E1170" s="209" t="s">
        <v>1</v>
      </c>
      <c r="F1170" s="210" t="s">
        <v>138</v>
      </c>
      <c r="G1170" s="208"/>
      <c r="H1170" s="211">
        <v>18</v>
      </c>
      <c r="I1170" s="212"/>
      <c r="J1170" s="208"/>
      <c r="K1170" s="208"/>
      <c r="L1170" s="213"/>
      <c r="M1170" s="214"/>
      <c r="N1170" s="215"/>
      <c r="O1170" s="215"/>
      <c r="P1170" s="215"/>
      <c r="Q1170" s="215"/>
      <c r="R1170" s="215"/>
      <c r="S1170" s="215"/>
      <c r="T1170" s="216"/>
      <c r="AT1170" s="217" t="s">
        <v>136</v>
      </c>
      <c r="AU1170" s="217" t="s">
        <v>83</v>
      </c>
      <c r="AV1170" s="13" t="s">
        <v>133</v>
      </c>
      <c r="AW1170" s="13" t="s">
        <v>31</v>
      </c>
      <c r="AX1170" s="13" t="s">
        <v>83</v>
      </c>
      <c r="AY1170" s="217" t="s">
        <v>126</v>
      </c>
    </row>
    <row r="1171" spans="1:65" s="2" customFormat="1" ht="24.2" customHeight="1">
      <c r="A1171" s="33"/>
      <c r="B1171" s="34"/>
      <c r="C1171" s="228" t="s">
        <v>1404</v>
      </c>
      <c r="D1171" s="228" t="s">
        <v>433</v>
      </c>
      <c r="E1171" s="229" t="s">
        <v>1405</v>
      </c>
      <c r="F1171" s="230" t="s">
        <v>1406</v>
      </c>
      <c r="G1171" s="231" t="s">
        <v>347</v>
      </c>
      <c r="H1171" s="232">
        <v>80.25</v>
      </c>
      <c r="I1171" s="233"/>
      <c r="J1171" s="234">
        <f>ROUND(I1171*H1171,2)</f>
        <v>0</v>
      </c>
      <c r="K1171" s="230" t="s">
        <v>131</v>
      </c>
      <c r="L1171" s="38"/>
      <c r="M1171" s="235" t="s">
        <v>1</v>
      </c>
      <c r="N1171" s="236" t="s">
        <v>40</v>
      </c>
      <c r="O1171" s="70"/>
      <c r="P1171" s="187">
        <f>O1171*H1171</f>
        <v>0</v>
      </c>
      <c r="Q1171" s="187">
        <v>0</v>
      </c>
      <c r="R1171" s="187">
        <f>Q1171*H1171</f>
        <v>0</v>
      </c>
      <c r="S1171" s="187">
        <v>0</v>
      </c>
      <c r="T1171" s="188">
        <f>S1171*H1171</f>
        <v>0</v>
      </c>
      <c r="U1171" s="33"/>
      <c r="V1171" s="33"/>
      <c r="W1171" s="33"/>
      <c r="X1171" s="33"/>
      <c r="Y1171" s="33"/>
      <c r="Z1171" s="33"/>
      <c r="AA1171" s="33"/>
      <c r="AB1171" s="33"/>
      <c r="AC1171" s="33"/>
      <c r="AD1171" s="33"/>
      <c r="AE1171" s="33"/>
      <c r="AR1171" s="189" t="s">
        <v>133</v>
      </c>
      <c r="AT1171" s="189" t="s">
        <v>433</v>
      </c>
      <c r="AU1171" s="189" t="s">
        <v>83</v>
      </c>
      <c r="AY1171" s="16" t="s">
        <v>126</v>
      </c>
      <c r="BE1171" s="190">
        <f>IF(N1171="základní",J1171,0)</f>
        <v>0</v>
      </c>
      <c r="BF1171" s="190">
        <f>IF(N1171="snížená",J1171,0)</f>
        <v>0</v>
      </c>
      <c r="BG1171" s="190">
        <f>IF(N1171="zákl. přenesená",J1171,0)</f>
        <v>0</v>
      </c>
      <c r="BH1171" s="190">
        <f>IF(N1171="sníž. přenesená",J1171,0)</f>
        <v>0</v>
      </c>
      <c r="BI1171" s="190">
        <f>IF(N1171="nulová",J1171,0)</f>
        <v>0</v>
      </c>
      <c r="BJ1171" s="16" t="s">
        <v>83</v>
      </c>
      <c r="BK1171" s="190">
        <f>ROUND(I1171*H1171,2)</f>
        <v>0</v>
      </c>
      <c r="BL1171" s="16" t="s">
        <v>133</v>
      </c>
      <c r="BM1171" s="189" t="s">
        <v>1407</v>
      </c>
    </row>
    <row r="1172" spans="1:65" s="2" customFormat="1" ht="48.75">
      <c r="A1172" s="33"/>
      <c r="B1172" s="34"/>
      <c r="C1172" s="35"/>
      <c r="D1172" s="191" t="s">
        <v>135</v>
      </c>
      <c r="E1172" s="35"/>
      <c r="F1172" s="192" t="s">
        <v>1408</v>
      </c>
      <c r="G1172" s="35"/>
      <c r="H1172" s="35"/>
      <c r="I1172" s="193"/>
      <c r="J1172" s="35"/>
      <c r="K1172" s="35"/>
      <c r="L1172" s="38"/>
      <c r="M1172" s="194"/>
      <c r="N1172" s="195"/>
      <c r="O1172" s="70"/>
      <c r="P1172" s="70"/>
      <c r="Q1172" s="70"/>
      <c r="R1172" s="70"/>
      <c r="S1172" s="70"/>
      <c r="T1172" s="71"/>
      <c r="U1172" s="33"/>
      <c r="V1172" s="33"/>
      <c r="W1172" s="33"/>
      <c r="X1172" s="33"/>
      <c r="Y1172" s="33"/>
      <c r="Z1172" s="33"/>
      <c r="AA1172" s="33"/>
      <c r="AB1172" s="33"/>
      <c r="AC1172" s="33"/>
      <c r="AD1172" s="33"/>
      <c r="AE1172" s="33"/>
      <c r="AT1172" s="16" t="s">
        <v>135</v>
      </c>
      <c r="AU1172" s="16" t="s">
        <v>83</v>
      </c>
    </row>
    <row r="1173" spans="1:65" s="14" customFormat="1" ht="11.25">
      <c r="B1173" s="218"/>
      <c r="C1173" s="219"/>
      <c r="D1173" s="191" t="s">
        <v>136</v>
      </c>
      <c r="E1173" s="220" t="s">
        <v>1</v>
      </c>
      <c r="F1173" s="221" t="s">
        <v>1360</v>
      </c>
      <c r="G1173" s="219"/>
      <c r="H1173" s="220" t="s">
        <v>1</v>
      </c>
      <c r="I1173" s="222"/>
      <c r="J1173" s="219"/>
      <c r="K1173" s="219"/>
      <c r="L1173" s="223"/>
      <c r="M1173" s="224"/>
      <c r="N1173" s="225"/>
      <c r="O1173" s="225"/>
      <c r="P1173" s="225"/>
      <c r="Q1173" s="225"/>
      <c r="R1173" s="225"/>
      <c r="S1173" s="225"/>
      <c r="T1173" s="226"/>
      <c r="AT1173" s="227" t="s">
        <v>136</v>
      </c>
      <c r="AU1173" s="227" t="s">
        <v>83</v>
      </c>
      <c r="AV1173" s="14" t="s">
        <v>83</v>
      </c>
      <c r="AW1173" s="14" t="s">
        <v>31</v>
      </c>
      <c r="AX1173" s="14" t="s">
        <v>75</v>
      </c>
      <c r="AY1173" s="227" t="s">
        <v>126</v>
      </c>
    </row>
    <row r="1174" spans="1:65" s="12" customFormat="1" ht="11.25">
      <c r="B1174" s="196"/>
      <c r="C1174" s="197"/>
      <c r="D1174" s="191" t="s">
        <v>136</v>
      </c>
      <c r="E1174" s="198" t="s">
        <v>1</v>
      </c>
      <c r="F1174" s="199" t="s">
        <v>1409</v>
      </c>
      <c r="G1174" s="197"/>
      <c r="H1174" s="200">
        <v>42.45</v>
      </c>
      <c r="I1174" s="201"/>
      <c r="J1174" s="197"/>
      <c r="K1174" s="197"/>
      <c r="L1174" s="202"/>
      <c r="M1174" s="203"/>
      <c r="N1174" s="204"/>
      <c r="O1174" s="204"/>
      <c r="P1174" s="204"/>
      <c r="Q1174" s="204"/>
      <c r="R1174" s="204"/>
      <c r="S1174" s="204"/>
      <c r="T1174" s="205"/>
      <c r="AT1174" s="206" t="s">
        <v>136</v>
      </c>
      <c r="AU1174" s="206" t="s">
        <v>83</v>
      </c>
      <c r="AV1174" s="12" t="s">
        <v>85</v>
      </c>
      <c r="AW1174" s="12" t="s">
        <v>31</v>
      </c>
      <c r="AX1174" s="12" t="s">
        <v>75</v>
      </c>
      <c r="AY1174" s="206" t="s">
        <v>126</v>
      </c>
    </row>
    <row r="1175" spans="1:65" s="14" customFormat="1" ht="11.25">
      <c r="B1175" s="218"/>
      <c r="C1175" s="219"/>
      <c r="D1175" s="191" t="s">
        <v>136</v>
      </c>
      <c r="E1175" s="220" t="s">
        <v>1</v>
      </c>
      <c r="F1175" s="221" t="s">
        <v>1115</v>
      </c>
      <c r="G1175" s="219"/>
      <c r="H1175" s="220" t="s">
        <v>1</v>
      </c>
      <c r="I1175" s="222"/>
      <c r="J1175" s="219"/>
      <c r="K1175" s="219"/>
      <c r="L1175" s="223"/>
      <c r="M1175" s="224"/>
      <c r="N1175" s="225"/>
      <c r="O1175" s="225"/>
      <c r="P1175" s="225"/>
      <c r="Q1175" s="225"/>
      <c r="R1175" s="225"/>
      <c r="S1175" s="225"/>
      <c r="T1175" s="226"/>
      <c r="AT1175" s="227" t="s">
        <v>136</v>
      </c>
      <c r="AU1175" s="227" t="s">
        <v>83</v>
      </c>
      <c r="AV1175" s="14" t="s">
        <v>83</v>
      </c>
      <c r="AW1175" s="14" t="s">
        <v>31</v>
      </c>
      <c r="AX1175" s="14" t="s">
        <v>75</v>
      </c>
      <c r="AY1175" s="227" t="s">
        <v>126</v>
      </c>
    </row>
    <row r="1176" spans="1:65" s="12" customFormat="1" ht="11.25">
      <c r="B1176" s="196"/>
      <c r="C1176" s="197"/>
      <c r="D1176" s="191" t="s">
        <v>136</v>
      </c>
      <c r="E1176" s="198" t="s">
        <v>1</v>
      </c>
      <c r="F1176" s="199" t="s">
        <v>1410</v>
      </c>
      <c r="G1176" s="197"/>
      <c r="H1176" s="200">
        <v>37.799999999999997</v>
      </c>
      <c r="I1176" s="201"/>
      <c r="J1176" s="197"/>
      <c r="K1176" s="197"/>
      <c r="L1176" s="202"/>
      <c r="M1176" s="203"/>
      <c r="N1176" s="204"/>
      <c r="O1176" s="204"/>
      <c r="P1176" s="204"/>
      <c r="Q1176" s="204"/>
      <c r="R1176" s="204"/>
      <c r="S1176" s="204"/>
      <c r="T1176" s="205"/>
      <c r="AT1176" s="206" t="s">
        <v>136</v>
      </c>
      <c r="AU1176" s="206" t="s">
        <v>83</v>
      </c>
      <c r="AV1176" s="12" t="s">
        <v>85</v>
      </c>
      <c r="AW1176" s="12" t="s">
        <v>31</v>
      </c>
      <c r="AX1176" s="12" t="s">
        <v>75</v>
      </c>
      <c r="AY1176" s="206" t="s">
        <v>126</v>
      </c>
    </row>
    <row r="1177" spans="1:65" s="13" customFormat="1" ht="11.25">
      <c r="B1177" s="207"/>
      <c r="C1177" s="208"/>
      <c r="D1177" s="191" t="s">
        <v>136</v>
      </c>
      <c r="E1177" s="209" t="s">
        <v>1</v>
      </c>
      <c r="F1177" s="210" t="s">
        <v>138</v>
      </c>
      <c r="G1177" s="208"/>
      <c r="H1177" s="211">
        <v>80.25</v>
      </c>
      <c r="I1177" s="212"/>
      <c r="J1177" s="208"/>
      <c r="K1177" s="208"/>
      <c r="L1177" s="213"/>
      <c r="M1177" s="214"/>
      <c r="N1177" s="215"/>
      <c r="O1177" s="215"/>
      <c r="P1177" s="215"/>
      <c r="Q1177" s="215"/>
      <c r="R1177" s="215"/>
      <c r="S1177" s="215"/>
      <c r="T1177" s="216"/>
      <c r="AT1177" s="217" t="s">
        <v>136</v>
      </c>
      <c r="AU1177" s="217" t="s">
        <v>83</v>
      </c>
      <c r="AV1177" s="13" t="s">
        <v>133</v>
      </c>
      <c r="AW1177" s="13" t="s">
        <v>31</v>
      </c>
      <c r="AX1177" s="13" t="s">
        <v>83</v>
      </c>
      <c r="AY1177" s="217" t="s">
        <v>126</v>
      </c>
    </row>
    <row r="1178" spans="1:65" s="2" customFormat="1" ht="21.75" customHeight="1">
      <c r="A1178" s="33"/>
      <c r="B1178" s="34"/>
      <c r="C1178" s="228" t="s">
        <v>1411</v>
      </c>
      <c r="D1178" s="228" t="s">
        <v>433</v>
      </c>
      <c r="E1178" s="229" t="s">
        <v>1412</v>
      </c>
      <c r="F1178" s="230" t="s">
        <v>1413</v>
      </c>
      <c r="G1178" s="231" t="s">
        <v>347</v>
      </c>
      <c r="H1178" s="232">
        <v>66.099999999999994</v>
      </c>
      <c r="I1178" s="233"/>
      <c r="J1178" s="234">
        <f>ROUND(I1178*H1178,2)</f>
        <v>0</v>
      </c>
      <c r="K1178" s="230" t="s">
        <v>131</v>
      </c>
      <c r="L1178" s="38"/>
      <c r="M1178" s="235" t="s">
        <v>1</v>
      </c>
      <c r="N1178" s="236" t="s">
        <v>40</v>
      </c>
      <c r="O1178" s="70"/>
      <c r="P1178" s="187">
        <f>O1178*H1178</f>
        <v>0</v>
      </c>
      <c r="Q1178" s="187">
        <v>0</v>
      </c>
      <c r="R1178" s="187">
        <f>Q1178*H1178</f>
        <v>0</v>
      </c>
      <c r="S1178" s="187">
        <v>0</v>
      </c>
      <c r="T1178" s="188">
        <f>S1178*H1178</f>
        <v>0</v>
      </c>
      <c r="U1178" s="33"/>
      <c r="V1178" s="33"/>
      <c r="W1178" s="33"/>
      <c r="X1178" s="33"/>
      <c r="Y1178" s="33"/>
      <c r="Z1178" s="33"/>
      <c r="AA1178" s="33"/>
      <c r="AB1178" s="33"/>
      <c r="AC1178" s="33"/>
      <c r="AD1178" s="33"/>
      <c r="AE1178" s="33"/>
      <c r="AR1178" s="189" t="s">
        <v>133</v>
      </c>
      <c r="AT1178" s="189" t="s">
        <v>433</v>
      </c>
      <c r="AU1178" s="189" t="s">
        <v>83</v>
      </c>
      <c r="AY1178" s="16" t="s">
        <v>126</v>
      </c>
      <c r="BE1178" s="190">
        <f>IF(N1178="základní",J1178,0)</f>
        <v>0</v>
      </c>
      <c r="BF1178" s="190">
        <f>IF(N1178="snížená",J1178,0)</f>
        <v>0</v>
      </c>
      <c r="BG1178" s="190">
        <f>IF(N1178="zákl. přenesená",J1178,0)</f>
        <v>0</v>
      </c>
      <c r="BH1178" s="190">
        <f>IF(N1178="sníž. přenesená",J1178,0)</f>
        <v>0</v>
      </c>
      <c r="BI1178" s="190">
        <f>IF(N1178="nulová",J1178,0)</f>
        <v>0</v>
      </c>
      <c r="BJ1178" s="16" t="s">
        <v>83</v>
      </c>
      <c r="BK1178" s="190">
        <f>ROUND(I1178*H1178,2)</f>
        <v>0</v>
      </c>
      <c r="BL1178" s="16" t="s">
        <v>133</v>
      </c>
      <c r="BM1178" s="189" t="s">
        <v>1414</v>
      </c>
    </row>
    <row r="1179" spans="1:65" s="2" customFormat="1" ht="48.75">
      <c r="A1179" s="33"/>
      <c r="B1179" s="34"/>
      <c r="C1179" s="35"/>
      <c r="D1179" s="191" t="s">
        <v>135</v>
      </c>
      <c r="E1179" s="35"/>
      <c r="F1179" s="192" t="s">
        <v>1415</v>
      </c>
      <c r="G1179" s="35"/>
      <c r="H1179" s="35"/>
      <c r="I1179" s="193"/>
      <c r="J1179" s="35"/>
      <c r="K1179" s="35"/>
      <c r="L1179" s="38"/>
      <c r="M1179" s="194"/>
      <c r="N1179" s="195"/>
      <c r="O1179" s="70"/>
      <c r="P1179" s="70"/>
      <c r="Q1179" s="70"/>
      <c r="R1179" s="70"/>
      <c r="S1179" s="70"/>
      <c r="T1179" s="71"/>
      <c r="U1179" s="33"/>
      <c r="V1179" s="33"/>
      <c r="W1179" s="33"/>
      <c r="X1179" s="33"/>
      <c r="Y1179" s="33"/>
      <c r="Z1179" s="33"/>
      <c r="AA1179" s="33"/>
      <c r="AB1179" s="33"/>
      <c r="AC1179" s="33"/>
      <c r="AD1179" s="33"/>
      <c r="AE1179" s="33"/>
      <c r="AT1179" s="16" t="s">
        <v>135</v>
      </c>
      <c r="AU1179" s="16" t="s">
        <v>83</v>
      </c>
    </row>
    <row r="1180" spans="1:65" s="14" customFormat="1" ht="11.25">
      <c r="B1180" s="218"/>
      <c r="C1180" s="219"/>
      <c r="D1180" s="191" t="s">
        <v>136</v>
      </c>
      <c r="E1180" s="220" t="s">
        <v>1</v>
      </c>
      <c r="F1180" s="221" t="s">
        <v>1268</v>
      </c>
      <c r="G1180" s="219"/>
      <c r="H1180" s="220" t="s">
        <v>1</v>
      </c>
      <c r="I1180" s="222"/>
      <c r="J1180" s="219"/>
      <c r="K1180" s="219"/>
      <c r="L1180" s="223"/>
      <c r="M1180" s="224"/>
      <c r="N1180" s="225"/>
      <c r="O1180" s="225"/>
      <c r="P1180" s="225"/>
      <c r="Q1180" s="225"/>
      <c r="R1180" s="225"/>
      <c r="S1180" s="225"/>
      <c r="T1180" s="226"/>
      <c r="AT1180" s="227" t="s">
        <v>136</v>
      </c>
      <c r="AU1180" s="227" t="s">
        <v>83</v>
      </c>
      <c r="AV1180" s="14" t="s">
        <v>83</v>
      </c>
      <c r="AW1180" s="14" t="s">
        <v>31</v>
      </c>
      <c r="AX1180" s="14" t="s">
        <v>75</v>
      </c>
      <c r="AY1180" s="227" t="s">
        <v>126</v>
      </c>
    </row>
    <row r="1181" spans="1:65" s="12" customFormat="1" ht="11.25">
      <c r="B1181" s="196"/>
      <c r="C1181" s="197"/>
      <c r="D1181" s="191" t="s">
        <v>136</v>
      </c>
      <c r="E1181" s="198" t="s">
        <v>1</v>
      </c>
      <c r="F1181" s="199" t="s">
        <v>1416</v>
      </c>
      <c r="G1181" s="197"/>
      <c r="H1181" s="200">
        <v>28.3</v>
      </c>
      <c r="I1181" s="201"/>
      <c r="J1181" s="197"/>
      <c r="K1181" s="197"/>
      <c r="L1181" s="202"/>
      <c r="M1181" s="203"/>
      <c r="N1181" s="204"/>
      <c r="O1181" s="204"/>
      <c r="P1181" s="204"/>
      <c r="Q1181" s="204"/>
      <c r="R1181" s="204"/>
      <c r="S1181" s="204"/>
      <c r="T1181" s="205"/>
      <c r="AT1181" s="206" t="s">
        <v>136</v>
      </c>
      <c r="AU1181" s="206" t="s">
        <v>83</v>
      </c>
      <c r="AV1181" s="12" t="s">
        <v>85</v>
      </c>
      <c r="AW1181" s="12" t="s">
        <v>31</v>
      </c>
      <c r="AX1181" s="12" t="s">
        <v>75</v>
      </c>
      <c r="AY1181" s="206" t="s">
        <v>126</v>
      </c>
    </row>
    <row r="1182" spans="1:65" s="14" customFormat="1" ht="11.25">
      <c r="B1182" s="218"/>
      <c r="C1182" s="219"/>
      <c r="D1182" s="191" t="s">
        <v>136</v>
      </c>
      <c r="E1182" s="220" t="s">
        <v>1</v>
      </c>
      <c r="F1182" s="221" t="s">
        <v>1115</v>
      </c>
      <c r="G1182" s="219"/>
      <c r="H1182" s="220" t="s">
        <v>1</v>
      </c>
      <c r="I1182" s="222"/>
      <c r="J1182" s="219"/>
      <c r="K1182" s="219"/>
      <c r="L1182" s="223"/>
      <c r="M1182" s="224"/>
      <c r="N1182" s="225"/>
      <c r="O1182" s="225"/>
      <c r="P1182" s="225"/>
      <c r="Q1182" s="225"/>
      <c r="R1182" s="225"/>
      <c r="S1182" s="225"/>
      <c r="T1182" s="226"/>
      <c r="AT1182" s="227" t="s">
        <v>136</v>
      </c>
      <c r="AU1182" s="227" t="s">
        <v>83</v>
      </c>
      <c r="AV1182" s="14" t="s">
        <v>83</v>
      </c>
      <c r="AW1182" s="14" t="s">
        <v>31</v>
      </c>
      <c r="AX1182" s="14" t="s">
        <v>75</v>
      </c>
      <c r="AY1182" s="227" t="s">
        <v>126</v>
      </c>
    </row>
    <row r="1183" spans="1:65" s="12" customFormat="1" ht="11.25">
      <c r="B1183" s="196"/>
      <c r="C1183" s="197"/>
      <c r="D1183" s="191" t="s">
        <v>136</v>
      </c>
      <c r="E1183" s="198" t="s">
        <v>1</v>
      </c>
      <c r="F1183" s="199" t="s">
        <v>1410</v>
      </c>
      <c r="G1183" s="197"/>
      <c r="H1183" s="200">
        <v>37.799999999999997</v>
      </c>
      <c r="I1183" s="201"/>
      <c r="J1183" s="197"/>
      <c r="K1183" s="197"/>
      <c r="L1183" s="202"/>
      <c r="M1183" s="203"/>
      <c r="N1183" s="204"/>
      <c r="O1183" s="204"/>
      <c r="P1183" s="204"/>
      <c r="Q1183" s="204"/>
      <c r="R1183" s="204"/>
      <c r="S1183" s="204"/>
      <c r="T1183" s="205"/>
      <c r="AT1183" s="206" t="s">
        <v>136</v>
      </c>
      <c r="AU1183" s="206" t="s">
        <v>83</v>
      </c>
      <c r="AV1183" s="12" t="s">
        <v>85</v>
      </c>
      <c r="AW1183" s="12" t="s">
        <v>31</v>
      </c>
      <c r="AX1183" s="12" t="s">
        <v>75</v>
      </c>
      <c r="AY1183" s="206" t="s">
        <v>126</v>
      </c>
    </row>
    <row r="1184" spans="1:65" s="13" customFormat="1" ht="11.25">
      <c r="B1184" s="207"/>
      <c r="C1184" s="208"/>
      <c r="D1184" s="191" t="s">
        <v>136</v>
      </c>
      <c r="E1184" s="209" t="s">
        <v>1</v>
      </c>
      <c r="F1184" s="210" t="s">
        <v>138</v>
      </c>
      <c r="G1184" s="208"/>
      <c r="H1184" s="211">
        <v>66.099999999999994</v>
      </c>
      <c r="I1184" s="212"/>
      <c r="J1184" s="208"/>
      <c r="K1184" s="208"/>
      <c r="L1184" s="213"/>
      <c r="M1184" s="214"/>
      <c r="N1184" s="215"/>
      <c r="O1184" s="215"/>
      <c r="P1184" s="215"/>
      <c r="Q1184" s="215"/>
      <c r="R1184" s="215"/>
      <c r="S1184" s="215"/>
      <c r="T1184" s="216"/>
      <c r="AT1184" s="217" t="s">
        <v>136</v>
      </c>
      <c r="AU1184" s="217" t="s">
        <v>83</v>
      </c>
      <c r="AV1184" s="13" t="s">
        <v>133</v>
      </c>
      <c r="AW1184" s="13" t="s">
        <v>31</v>
      </c>
      <c r="AX1184" s="13" t="s">
        <v>83</v>
      </c>
      <c r="AY1184" s="217" t="s">
        <v>126</v>
      </c>
    </row>
    <row r="1185" spans="1:65" s="2" customFormat="1" ht="37.9" customHeight="1">
      <c r="A1185" s="33"/>
      <c r="B1185" s="34"/>
      <c r="C1185" s="228" t="s">
        <v>1417</v>
      </c>
      <c r="D1185" s="228" t="s">
        <v>433</v>
      </c>
      <c r="E1185" s="229" t="s">
        <v>1418</v>
      </c>
      <c r="F1185" s="230" t="s">
        <v>1419</v>
      </c>
      <c r="G1185" s="231" t="s">
        <v>142</v>
      </c>
      <c r="H1185" s="232">
        <v>4</v>
      </c>
      <c r="I1185" s="233"/>
      <c r="J1185" s="234">
        <f>ROUND(I1185*H1185,2)</f>
        <v>0</v>
      </c>
      <c r="K1185" s="230" t="s">
        <v>131</v>
      </c>
      <c r="L1185" s="38"/>
      <c r="M1185" s="235" t="s">
        <v>1</v>
      </c>
      <c r="N1185" s="236" t="s">
        <v>40</v>
      </c>
      <c r="O1185" s="70"/>
      <c r="P1185" s="187">
        <f>O1185*H1185</f>
        <v>0</v>
      </c>
      <c r="Q1185" s="187">
        <v>0</v>
      </c>
      <c r="R1185" s="187">
        <f>Q1185*H1185</f>
        <v>0</v>
      </c>
      <c r="S1185" s="187">
        <v>0</v>
      </c>
      <c r="T1185" s="188">
        <f>S1185*H1185</f>
        <v>0</v>
      </c>
      <c r="U1185" s="33"/>
      <c r="V1185" s="33"/>
      <c r="W1185" s="33"/>
      <c r="X1185" s="33"/>
      <c r="Y1185" s="33"/>
      <c r="Z1185" s="33"/>
      <c r="AA1185" s="33"/>
      <c r="AB1185" s="33"/>
      <c r="AC1185" s="33"/>
      <c r="AD1185" s="33"/>
      <c r="AE1185" s="33"/>
      <c r="AR1185" s="189" t="s">
        <v>133</v>
      </c>
      <c r="AT1185" s="189" t="s">
        <v>433</v>
      </c>
      <c r="AU1185" s="189" t="s">
        <v>83</v>
      </c>
      <c r="AY1185" s="16" t="s">
        <v>126</v>
      </c>
      <c r="BE1185" s="190">
        <f>IF(N1185="základní",J1185,0)</f>
        <v>0</v>
      </c>
      <c r="BF1185" s="190">
        <f>IF(N1185="snížená",J1185,0)</f>
        <v>0</v>
      </c>
      <c r="BG1185" s="190">
        <f>IF(N1185="zákl. přenesená",J1185,0)</f>
        <v>0</v>
      </c>
      <c r="BH1185" s="190">
        <f>IF(N1185="sníž. přenesená",J1185,0)</f>
        <v>0</v>
      </c>
      <c r="BI1185" s="190">
        <f>IF(N1185="nulová",J1185,0)</f>
        <v>0</v>
      </c>
      <c r="BJ1185" s="16" t="s">
        <v>83</v>
      </c>
      <c r="BK1185" s="190">
        <f>ROUND(I1185*H1185,2)</f>
        <v>0</v>
      </c>
      <c r="BL1185" s="16" t="s">
        <v>133</v>
      </c>
      <c r="BM1185" s="189" t="s">
        <v>1420</v>
      </c>
    </row>
    <row r="1186" spans="1:65" s="2" customFormat="1" ht="107.25">
      <c r="A1186" s="33"/>
      <c r="B1186" s="34"/>
      <c r="C1186" s="35"/>
      <c r="D1186" s="191" t="s">
        <v>135</v>
      </c>
      <c r="E1186" s="35"/>
      <c r="F1186" s="192" t="s">
        <v>1421</v>
      </c>
      <c r="G1186" s="35"/>
      <c r="H1186" s="35"/>
      <c r="I1186" s="193"/>
      <c r="J1186" s="35"/>
      <c r="K1186" s="35"/>
      <c r="L1186" s="38"/>
      <c r="M1186" s="194"/>
      <c r="N1186" s="195"/>
      <c r="O1186" s="70"/>
      <c r="P1186" s="70"/>
      <c r="Q1186" s="70"/>
      <c r="R1186" s="70"/>
      <c r="S1186" s="70"/>
      <c r="T1186" s="71"/>
      <c r="U1186" s="33"/>
      <c r="V1186" s="33"/>
      <c r="W1186" s="33"/>
      <c r="X1186" s="33"/>
      <c r="Y1186" s="33"/>
      <c r="Z1186" s="33"/>
      <c r="AA1186" s="33"/>
      <c r="AB1186" s="33"/>
      <c r="AC1186" s="33"/>
      <c r="AD1186" s="33"/>
      <c r="AE1186" s="33"/>
      <c r="AT1186" s="16" t="s">
        <v>135</v>
      </c>
      <c r="AU1186" s="16" t="s">
        <v>83</v>
      </c>
    </row>
    <row r="1187" spans="1:65" s="14" customFormat="1" ht="11.25">
      <c r="B1187" s="218"/>
      <c r="C1187" s="219"/>
      <c r="D1187" s="191" t="s">
        <v>136</v>
      </c>
      <c r="E1187" s="220" t="s">
        <v>1</v>
      </c>
      <c r="F1187" s="221" t="s">
        <v>1422</v>
      </c>
      <c r="G1187" s="219"/>
      <c r="H1187" s="220" t="s">
        <v>1</v>
      </c>
      <c r="I1187" s="222"/>
      <c r="J1187" s="219"/>
      <c r="K1187" s="219"/>
      <c r="L1187" s="223"/>
      <c r="M1187" s="224"/>
      <c r="N1187" s="225"/>
      <c r="O1187" s="225"/>
      <c r="P1187" s="225"/>
      <c r="Q1187" s="225"/>
      <c r="R1187" s="225"/>
      <c r="S1187" s="225"/>
      <c r="T1187" s="226"/>
      <c r="AT1187" s="227" t="s">
        <v>136</v>
      </c>
      <c r="AU1187" s="227" t="s">
        <v>83</v>
      </c>
      <c r="AV1187" s="14" t="s">
        <v>83</v>
      </c>
      <c r="AW1187" s="14" t="s">
        <v>31</v>
      </c>
      <c r="AX1187" s="14" t="s">
        <v>75</v>
      </c>
      <c r="AY1187" s="227" t="s">
        <v>126</v>
      </c>
    </row>
    <row r="1188" spans="1:65" s="12" customFormat="1" ht="11.25">
      <c r="B1188" s="196"/>
      <c r="C1188" s="197"/>
      <c r="D1188" s="191" t="s">
        <v>136</v>
      </c>
      <c r="E1188" s="198" t="s">
        <v>1</v>
      </c>
      <c r="F1188" s="199" t="s">
        <v>83</v>
      </c>
      <c r="G1188" s="197"/>
      <c r="H1188" s="200">
        <v>1</v>
      </c>
      <c r="I1188" s="201"/>
      <c r="J1188" s="197"/>
      <c r="K1188" s="197"/>
      <c r="L1188" s="202"/>
      <c r="M1188" s="203"/>
      <c r="N1188" s="204"/>
      <c r="O1188" s="204"/>
      <c r="P1188" s="204"/>
      <c r="Q1188" s="204"/>
      <c r="R1188" s="204"/>
      <c r="S1188" s="204"/>
      <c r="T1188" s="205"/>
      <c r="AT1188" s="206" t="s">
        <v>136</v>
      </c>
      <c r="AU1188" s="206" t="s">
        <v>83</v>
      </c>
      <c r="AV1188" s="12" t="s">
        <v>85</v>
      </c>
      <c r="AW1188" s="12" t="s">
        <v>31</v>
      </c>
      <c r="AX1188" s="12" t="s">
        <v>75</v>
      </c>
      <c r="AY1188" s="206" t="s">
        <v>126</v>
      </c>
    </row>
    <row r="1189" spans="1:65" s="14" customFormat="1" ht="11.25">
      <c r="B1189" s="218"/>
      <c r="C1189" s="219"/>
      <c r="D1189" s="191" t="s">
        <v>136</v>
      </c>
      <c r="E1189" s="220" t="s">
        <v>1</v>
      </c>
      <c r="F1189" s="221" t="s">
        <v>1423</v>
      </c>
      <c r="G1189" s="219"/>
      <c r="H1189" s="220" t="s">
        <v>1</v>
      </c>
      <c r="I1189" s="222"/>
      <c r="J1189" s="219"/>
      <c r="K1189" s="219"/>
      <c r="L1189" s="223"/>
      <c r="M1189" s="224"/>
      <c r="N1189" s="225"/>
      <c r="O1189" s="225"/>
      <c r="P1189" s="225"/>
      <c r="Q1189" s="225"/>
      <c r="R1189" s="225"/>
      <c r="S1189" s="225"/>
      <c r="T1189" s="226"/>
      <c r="AT1189" s="227" t="s">
        <v>136</v>
      </c>
      <c r="AU1189" s="227" t="s">
        <v>83</v>
      </c>
      <c r="AV1189" s="14" t="s">
        <v>83</v>
      </c>
      <c r="AW1189" s="14" t="s">
        <v>31</v>
      </c>
      <c r="AX1189" s="14" t="s">
        <v>75</v>
      </c>
      <c r="AY1189" s="227" t="s">
        <v>126</v>
      </c>
    </row>
    <row r="1190" spans="1:65" s="12" customFormat="1" ht="11.25">
      <c r="B1190" s="196"/>
      <c r="C1190" s="197"/>
      <c r="D1190" s="191" t="s">
        <v>136</v>
      </c>
      <c r="E1190" s="198" t="s">
        <v>1</v>
      </c>
      <c r="F1190" s="199" t="s">
        <v>125</v>
      </c>
      <c r="G1190" s="197"/>
      <c r="H1190" s="200">
        <v>3</v>
      </c>
      <c r="I1190" s="201"/>
      <c r="J1190" s="197"/>
      <c r="K1190" s="197"/>
      <c r="L1190" s="202"/>
      <c r="M1190" s="203"/>
      <c r="N1190" s="204"/>
      <c r="O1190" s="204"/>
      <c r="P1190" s="204"/>
      <c r="Q1190" s="204"/>
      <c r="R1190" s="204"/>
      <c r="S1190" s="204"/>
      <c r="T1190" s="205"/>
      <c r="AT1190" s="206" t="s">
        <v>136</v>
      </c>
      <c r="AU1190" s="206" t="s">
        <v>83</v>
      </c>
      <c r="AV1190" s="12" t="s">
        <v>85</v>
      </c>
      <c r="AW1190" s="12" t="s">
        <v>31</v>
      </c>
      <c r="AX1190" s="12" t="s">
        <v>75</v>
      </c>
      <c r="AY1190" s="206" t="s">
        <v>126</v>
      </c>
    </row>
    <row r="1191" spans="1:65" s="13" customFormat="1" ht="11.25">
      <c r="B1191" s="207"/>
      <c r="C1191" s="208"/>
      <c r="D1191" s="191" t="s">
        <v>136</v>
      </c>
      <c r="E1191" s="209" t="s">
        <v>1</v>
      </c>
      <c r="F1191" s="210" t="s">
        <v>138</v>
      </c>
      <c r="G1191" s="208"/>
      <c r="H1191" s="211">
        <v>4</v>
      </c>
      <c r="I1191" s="212"/>
      <c r="J1191" s="208"/>
      <c r="K1191" s="208"/>
      <c r="L1191" s="213"/>
      <c r="M1191" s="214"/>
      <c r="N1191" s="215"/>
      <c r="O1191" s="215"/>
      <c r="P1191" s="215"/>
      <c r="Q1191" s="215"/>
      <c r="R1191" s="215"/>
      <c r="S1191" s="215"/>
      <c r="T1191" s="216"/>
      <c r="AT1191" s="217" t="s">
        <v>136</v>
      </c>
      <c r="AU1191" s="217" t="s">
        <v>83</v>
      </c>
      <c r="AV1191" s="13" t="s">
        <v>133</v>
      </c>
      <c r="AW1191" s="13" t="s">
        <v>31</v>
      </c>
      <c r="AX1191" s="13" t="s">
        <v>83</v>
      </c>
      <c r="AY1191" s="217" t="s">
        <v>126</v>
      </c>
    </row>
    <row r="1192" spans="1:65" s="2" customFormat="1" ht="16.5" customHeight="1">
      <c r="A1192" s="33"/>
      <c r="B1192" s="34"/>
      <c r="C1192" s="228" t="s">
        <v>1424</v>
      </c>
      <c r="D1192" s="228" t="s">
        <v>433</v>
      </c>
      <c r="E1192" s="229" t="s">
        <v>1425</v>
      </c>
      <c r="F1192" s="230" t="s">
        <v>1426</v>
      </c>
      <c r="G1192" s="231" t="s">
        <v>130</v>
      </c>
      <c r="H1192" s="232">
        <v>29.6</v>
      </c>
      <c r="I1192" s="233"/>
      <c r="J1192" s="234">
        <f>ROUND(I1192*H1192,2)</f>
        <v>0</v>
      </c>
      <c r="K1192" s="230" t="s">
        <v>131</v>
      </c>
      <c r="L1192" s="38"/>
      <c r="M1192" s="235" t="s">
        <v>1</v>
      </c>
      <c r="N1192" s="236" t="s">
        <v>40</v>
      </c>
      <c r="O1192" s="70"/>
      <c r="P1192" s="187">
        <f>O1192*H1192</f>
        <v>0</v>
      </c>
      <c r="Q1192" s="187">
        <v>0</v>
      </c>
      <c r="R1192" s="187">
        <f>Q1192*H1192</f>
        <v>0</v>
      </c>
      <c r="S1192" s="187">
        <v>0</v>
      </c>
      <c r="T1192" s="188">
        <f>S1192*H1192</f>
        <v>0</v>
      </c>
      <c r="U1192" s="33"/>
      <c r="V1192" s="33"/>
      <c r="W1192" s="33"/>
      <c r="X1192" s="33"/>
      <c r="Y1192" s="33"/>
      <c r="Z1192" s="33"/>
      <c r="AA1192" s="33"/>
      <c r="AB1192" s="33"/>
      <c r="AC1192" s="33"/>
      <c r="AD1192" s="33"/>
      <c r="AE1192" s="33"/>
      <c r="AR1192" s="189" t="s">
        <v>133</v>
      </c>
      <c r="AT1192" s="189" t="s">
        <v>433</v>
      </c>
      <c r="AU1192" s="189" t="s">
        <v>83</v>
      </c>
      <c r="AY1192" s="16" t="s">
        <v>126</v>
      </c>
      <c r="BE1192" s="190">
        <f>IF(N1192="základní",J1192,0)</f>
        <v>0</v>
      </c>
      <c r="BF1192" s="190">
        <f>IF(N1192="snížená",J1192,0)</f>
        <v>0</v>
      </c>
      <c r="BG1192" s="190">
        <f>IF(N1192="zákl. přenesená",J1192,0)</f>
        <v>0</v>
      </c>
      <c r="BH1192" s="190">
        <f>IF(N1192="sníž. přenesená",J1192,0)</f>
        <v>0</v>
      </c>
      <c r="BI1192" s="190">
        <f>IF(N1192="nulová",J1192,0)</f>
        <v>0</v>
      </c>
      <c r="BJ1192" s="16" t="s">
        <v>83</v>
      </c>
      <c r="BK1192" s="190">
        <f>ROUND(I1192*H1192,2)</f>
        <v>0</v>
      </c>
      <c r="BL1192" s="16" t="s">
        <v>133</v>
      </c>
      <c r="BM1192" s="189" t="s">
        <v>1427</v>
      </c>
    </row>
    <row r="1193" spans="1:65" s="2" customFormat="1" ht="58.5">
      <c r="A1193" s="33"/>
      <c r="B1193" s="34"/>
      <c r="C1193" s="35"/>
      <c r="D1193" s="191" t="s">
        <v>135</v>
      </c>
      <c r="E1193" s="35"/>
      <c r="F1193" s="192" t="s">
        <v>1428</v>
      </c>
      <c r="G1193" s="35"/>
      <c r="H1193" s="35"/>
      <c r="I1193" s="193"/>
      <c r="J1193" s="35"/>
      <c r="K1193" s="35"/>
      <c r="L1193" s="38"/>
      <c r="M1193" s="194"/>
      <c r="N1193" s="195"/>
      <c r="O1193" s="70"/>
      <c r="P1193" s="70"/>
      <c r="Q1193" s="70"/>
      <c r="R1193" s="70"/>
      <c r="S1193" s="70"/>
      <c r="T1193" s="71"/>
      <c r="U1193" s="33"/>
      <c r="V1193" s="33"/>
      <c r="W1193" s="33"/>
      <c r="X1193" s="33"/>
      <c r="Y1193" s="33"/>
      <c r="Z1193" s="33"/>
      <c r="AA1193" s="33"/>
      <c r="AB1193" s="33"/>
      <c r="AC1193" s="33"/>
      <c r="AD1193" s="33"/>
      <c r="AE1193" s="33"/>
      <c r="AT1193" s="16" t="s">
        <v>135</v>
      </c>
      <c r="AU1193" s="16" t="s">
        <v>83</v>
      </c>
    </row>
    <row r="1194" spans="1:65" s="14" customFormat="1" ht="11.25">
      <c r="B1194" s="218"/>
      <c r="C1194" s="219"/>
      <c r="D1194" s="191" t="s">
        <v>136</v>
      </c>
      <c r="E1194" s="220" t="s">
        <v>1</v>
      </c>
      <c r="F1194" s="221" t="s">
        <v>1429</v>
      </c>
      <c r="G1194" s="219"/>
      <c r="H1194" s="220" t="s">
        <v>1</v>
      </c>
      <c r="I1194" s="222"/>
      <c r="J1194" s="219"/>
      <c r="K1194" s="219"/>
      <c r="L1194" s="223"/>
      <c r="M1194" s="224"/>
      <c r="N1194" s="225"/>
      <c r="O1194" s="225"/>
      <c r="P1194" s="225"/>
      <c r="Q1194" s="225"/>
      <c r="R1194" s="225"/>
      <c r="S1194" s="225"/>
      <c r="T1194" s="226"/>
      <c r="AT1194" s="227" t="s">
        <v>136</v>
      </c>
      <c r="AU1194" s="227" t="s">
        <v>83</v>
      </c>
      <c r="AV1194" s="14" t="s">
        <v>83</v>
      </c>
      <c r="AW1194" s="14" t="s">
        <v>31</v>
      </c>
      <c r="AX1194" s="14" t="s">
        <v>75</v>
      </c>
      <c r="AY1194" s="227" t="s">
        <v>126</v>
      </c>
    </row>
    <row r="1195" spans="1:65" s="12" customFormat="1" ht="11.25">
      <c r="B1195" s="196"/>
      <c r="C1195" s="197"/>
      <c r="D1195" s="191" t="s">
        <v>136</v>
      </c>
      <c r="E1195" s="198" t="s">
        <v>1</v>
      </c>
      <c r="F1195" s="199" t="s">
        <v>1430</v>
      </c>
      <c r="G1195" s="197"/>
      <c r="H1195" s="200">
        <v>7.2</v>
      </c>
      <c r="I1195" s="201"/>
      <c r="J1195" s="197"/>
      <c r="K1195" s="197"/>
      <c r="L1195" s="202"/>
      <c r="M1195" s="203"/>
      <c r="N1195" s="204"/>
      <c r="O1195" s="204"/>
      <c r="P1195" s="204"/>
      <c r="Q1195" s="204"/>
      <c r="R1195" s="204"/>
      <c r="S1195" s="204"/>
      <c r="T1195" s="205"/>
      <c r="AT1195" s="206" t="s">
        <v>136</v>
      </c>
      <c r="AU1195" s="206" t="s">
        <v>83</v>
      </c>
      <c r="AV1195" s="12" t="s">
        <v>85</v>
      </c>
      <c r="AW1195" s="12" t="s">
        <v>31</v>
      </c>
      <c r="AX1195" s="12" t="s">
        <v>75</v>
      </c>
      <c r="AY1195" s="206" t="s">
        <v>126</v>
      </c>
    </row>
    <row r="1196" spans="1:65" s="14" customFormat="1" ht="11.25">
      <c r="B1196" s="218"/>
      <c r="C1196" s="219"/>
      <c r="D1196" s="191" t="s">
        <v>136</v>
      </c>
      <c r="E1196" s="220" t="s">
        <v>1</v>
      </c>
      <c r="F1196" s="221" t="s">
        <v>1011</v>
      </c>
      <c r="G1196" s="219"/>
      <c r="H1196" s="220" t="s">
        <v>1</v>
      </c>
      <c r="I1196" s="222"/>
      <c r="J1196" s="219"/>
      <c r="K1196" s="219"/>
      <c r="L1196" s="223"/>
      <c r="M1196" s="224"/>
      <c r="N1196" s="225"/>
      <c r="O1196" s="225"/>
      <c r="P1196" s="225"/>
      <c r="Q1196" s="225"/>
      <c r="R1196" s="225"/>
      <c r="S1196" s="225"/>
      <c r="T1196" s="226"/>
      <c r="AT1196" s="227" t="s">
        <v>136</v>
      </c>
      <c r="AU1196" s="227" t="s">
        <v>83</v>
      </c>
      <c r="AV1196" s="14" t="s">
        <v>83</v>
      </c>
      <c r="AW1196" s="14" t="s">
        <v>31</v>
      </c>
      <c r="AX1196" s="14" t="s">
        <v>75</v>
      </c>
      <c r="AY1196" s="227" t="s">
        <v>126</v>
      </c>
    </row>
    <row r="1197" spans="1:65" s="12" customFormat="1" ht="11.25">
      <c r="B1197" s="196"/>
      <c r="C1197" s="197"/>
      <c r="D1197" s="191" t="s">
        <v>136</v>
      </c>
      <c r="E1197" s="198" t="s">
        <v>1</v>
      </c>
      <c r="F1197" s="199" t="s">
        <v>1430</v>
      </c>
      <c r="G1197" s="197"/>
      <c r="H1197" s="200">
        <v>7.2</v>
      </c>
      <c r="I1197" s="201"/>
      <c r="J1197" s="197"/>
      <c r="K1197" s="197"/>
      <c r="L1197" s="202"/>
      <c r="M1197" s="203"/>
      <c r="N1197" s="204"/>
      <c r="O1197" s="204"/>
      <c r="P1197" s="204"/>
      <c r="Q1197" s="204"/>
      <c r="R1197" s="204"/>
      <c r="S1197" s="204"/>
      <c r="T1197" s="205"/>
      <c r="AT1197" s="206" t="s">
        <v>136</v>
      </c>
      <c r="AU1197" s="206" t="s">
        <v>83</v>
      </c>
      <c r="AV1197" s="12" t="s">
        <v>85</v>
      </c>
      <c r="AW1197" s="12" t="s">
        <v>31</v>
      </c>
      <c r="AX1197" s="12" t="s">
        <v>75</v>
      </c>
      <c r="AY1197" s="206" t="s">
        <v>126</v>
      </c>
    </row>
    <row r="1198" spans="1:65" s="14" customFormat="1" ht="11.25">
      <c r="B1198" s="218"/>
      <c r="C1198" s="219"/>
      <c r="D1198" s="191" t="s">
        <v>136</v>
      </c>
      <c r="E1198" s="220" t="s">
        <v>1</v>
      </c>
      <c r="F1198" s="221" t="s">
        <v>1431</v>
      </c>
      <c r="G1198" s="219"/>
      <c r="H1198" s="220" t="s">
        <v>1</v>
      </c>
      <c r="I1198" s="222"/>
      <c r="J1198" s="219"/>
      <c r="K1198" s="219"/>
      <c r="L1198" s="223"/>
      <c r="M1198" s="224"/>
      <c r="N1198" s="225"/>
      <c r="O1198" s="225"/>
      <c r="P1198" s="225"/>
      <c r="Q1198" s="225"/>
      <c r="R1198" s="225"/>
      <c r="S1198" s="225"/>
      <c r="T1198" s="226"/>
      <c r="AT1198" s="227" t="s">
        <v>136</v>
      </c>
      <c r="AU1198" s="227" t="s">
        <v>83</v>
      </c>
      <c r="AV1198" s="14" t="s">
        <v>83</v>
      </c>
      <c r="AW1198" s="14" t="s">
        <v>31</v>
      </c>
      <c r="AX1198" s="14" t="s">
        <v>75</v>
      </c>
      <c r="AY1198" s="227" t="s">
        <v>126</v>
      </c>
    </row>
    <row r="1199" spans="1:65" s="12" customFormat="1" ht="11.25">
      <c r="B1199" s="196"/>
      <c r="C1199" s="197"/>
      <c r="D1199" s="191" t="s">
        <v>136</v>
      </c>
      <c r="E1199" s="198" t="s">
        <v>1</v>
      </c>
      <c r="F1199" s="199" t="s">
        <v>1430</v>
      </c>
      <c r="G1199" s="197"/>
      <c r="H1199" s="200">
        <v>7.2</v>
      </c>
      <c r="I1199" s="201"/>
      <c r="J1199" s="197"/>
      <c r="K1199" s="197"/>
      <c r="L1199" s="202"/>
      <c r="M1199" s="203"/>
      <c r="N1199" s="204"/>
      <c r="O1199" s="204"/>
      <c r="P1199" s="204"/>
      <c r="Q1199" s="204"/>
      <c r="R1199" s="204"/>
      <c r="S1199" s="204"/>
      <c r="T1199" s="205"/>
      <c r="AT1199" s="206" t="s">
        <v>136</v>
      </c>
      <c r="AU1199" s="206" t="s">
        <v>83</v>
      </c>
      <c r="AV1199" s="12" t="s">
        <v>85</v>
      </c>
      <c r="AW1199" s="12" t="s">
        <v>31</v>
      </c>
      <c r="AX1199" s="12" t="s">
        <v>75</v>
      </c>
      <c r="AY1199" s="206" t="s">
        <v>126</v>
      </c>
    </row>
    <row r="1200" spans="1:65" s="14" customFormat="1" ht="11.25">
      <c r="B1200" s="218"/>
      <c r="C1200" s="219"/>
      <c r="D1200" s="191" t="s">
        <v>136</v>
      </c>
      <c r="E1200" s="220" t="s">
        <v>1</v>
      </c>
      <c r="F1200" s="221" t="s">
        <v>1432</v>
      </c>
      <c r="G1200" s="219"/>
      <c r="H1200" s="220" t="s">
        <v>1</v>
      </c>
      <c r="I1200" s="222"/>
      <c r="J1200" s="219"/>
      <c r="K1200" s="219"/>
      <c r="L1200" s="223"/>
      <c r="M1200" s="224"/>
      <c r="N1200" s="225"/>
      <c r="O1200" s="225"/>
      <c r="P1200" s="225"/>
      <c r="Q1200" s="225"/>
      <c r="R1200" s="225"/>
      <c r="S1200" s="225"/>
      <c r="T1200" s="226"/>
      <c r="AT1200" s="227" t="s">
        <v>136</v>
      </c>
      <c r="AU1200" s="227" t="s">
        <v>83</v>
      </c>
      <c r="AV1200" s="14" t="s">
        <v>83</v>
      </c>
      <c r="AW1200" s="14" t="s">
        <v>31</v>
      </c>
      <c r="AX1200" s="14" t="s">
        <v>75</v>
      </c>
      <c r="AY1200" s="227" t="s">
        <v>126</v>
      </c>
    </row>
    <row r="1201" spans="1:65" s="12" customFormat="1" ht="11.25">
      <c r="B1201" s="196"/>
      <c r="C1201" s="197"/>
      <c r="D1201" s="191" t="s">
        <v>136</v>
      </c>
      <c r="E1201" s="198" t="s">
        <v>1</v>
      </c>
      <c r="F1201" s="199" t="s">
        <v>699</v>
      </c>
      <c r="G1201" s="197"/>
      <c r="H1201" s="200">
        <v>8</v>
      </c>
      <c r="I1201" s="201"/>
      <c r="J1201" s="197"/>
      <c r="K1201" s="197"/>
      <c r="L1201" s="202"/>
      <c r="M1201" s="203"/>
      <c r="N1201" s="204"/>
      <c r="O1201" s="204"/>
      <c r="P1201" s="204"/>
      <c r="Q1201" s="204"/>
      <c r="R1201" s="204"/>
      <c r="S1201" s="204"/>
      <c r="T1201" s="205"/>
      <c r="AT1201" s="206" t="s">
        <v>136</v>
      </c>
      <c r="AU1201" s="206" t="s">
        <v>83</v>
      </c>
      <c r="AV1201" s="12" t="s">
        <v>85</v>
      </c>
      <c r="AW1201" s="12" t="s">
        <v>31</v>
      </c>
      <c r="AX1201" s="12" t="s">
        <v>75</v>
      </c>
      <c r="AY1201" s="206" t="s">
        <v>126</v>
      </c>
    </row>
    <row r="1202" spans="1:65" s="13" customFormat="1" ht="11.25">
      <c r="B1202" s="207"/>
      <c r="C1202" s="208"/>
      <c r="D1202" s="191" t="s">
        <v>136</v>
      </c>
      <c r="E1202" s="209" t="s">
        <v>1</v>
      </c>
      <c r="F1202" s="210" t="s">
        <v>138</v>
      </c>
      <c r="G1202" s="208"/>
      <c r="H1202" s="211">
        <v>29.6</v>
      </c>
      <c r="I1202" s="212"/>
      <c r="J1202" s="208"/>
      <c r="K1202" s="208"/>
      <c r="L1202" s="213"/>
      <c r="M1202" s="214"/>
      <c r="N1202" s="215"/>
      <c r="O1202" s="215"/>
      <c r="P1202" s="215"/>
      <c r="Q1202" s="215"/>
      <c r="R1202" s="215"/>
      <c r="S1202" s="215"/>
      <c r="T1202" s="216"/>
      <c r="AT1202" s="217" t="s">
        <v>136</v>
      </c>
      <c r="AU1202" s="217" t="s">
        <v>83</v>
      </c>
      <c r="AV1202" s="13" t="s">
        <v>133</v>
      </c>
      <c r="AW1202" s="13" t="s">
        <v>31</v>
      </c>
      <c r="AX1202" s="13" t="s">
        <v>83</v>
      </c>
      <c r="AY1202" s="217" t="s">
        <v>126</v>
      </c>
    </row>
    <row r="1203" spans="1:65" s="2" customFormat="1" ht="16.5" customHeight="1">
      <c r="A1203" s="33"/>
      <c r="B1203" s="34"/>
      <c r="C1203" s="228" t="s">
        <v>1433</v>
      </c>
      <c r="D1203" s="228" t="s">
        <v>433</v>
      </c>
      <c r="E1203" s="229" t="s">
        <v>1434</v>
      </c>
      <c r="F1203" s="230" t="s">
        <v>1435</v>
      </c>
      <c r="G1203" s="231" t="s">
        <v>142</v>
      </c>
      <c r="H1203" s="232">
        <v>3</v>
      </c>
      <c r="I1203" s="233"/>
      <c r="J1203" s="234">
        <f>ROUND(I1203*H1203,2)</f>
        <v>0</v>
      </c>
      <c r="K1203" s="230" t="s">
        <v>131</v>
      </c>
      <c r="L1203" s="38"/>
      <c r="M1203" s="235" t="s">
        <v>1</v>
      </c>
      <c r="N1203" s="236" t="s">
        <v>40</v>
      </c>
      <c r="O1203" s="70"/>
      <c r="P1203" s="187">
        <f>O1203*H1203</f>
        <v>0</v>
      </c>
      <c r="Q1203" s="187">
        <v>0</v>
      </c>
      <c r="R1203" s="187">
        <f>Q1203*H1203</f>
        <v>0</v>
      </c>
      <c r="S1203" s="187">
        <v>0</v>
      </c>
      <c r="T1203" s="188">
        <f>S1203*H1203</f>
        <v>0</v>
      </c>
      <c r="U1203" s="33"/>
      <c r="V1203" s="33"/>
      <c r="W1203" s="33"/>
      <c r="X1203" s="33"/>
      <c r="Y1203" s="33"/>
      <c r="Z1203" s="33"/>
      <c r="AA1203" s="33"/>
      <c r="AB1203" s="33"/>
      <c r="AC1203" s="33"/>
      <c r="AD1203" s="33"/>
      <c r="AE1203" s="33"/>
      <c r="AR1203" s="189" t="s">
        <v>133</v>
      </c>
      <c r="AT1203" s="189" t="s">
        <v>433</v>
      </c>
      <c r="AU1203" s="189" t="s">
        <v>83</v>
      </c>
      <c r="AY1203" s="16" t="s">
        <v>126</v>
      </c>
      <c r="BE1203" s="190">
        <f>IF(N1203="základní",J1203,0)</f>
        <v>0</v>
      </c>
      <c r="BF1203" s="190">
        <f>IF(N1203="snížená",J1203,0)</f>
        <v>0</v>
      </c>
      <c r="BG1203" s="190">
        <f>IF(N1203="zákl. přenesená",J1203,0)</f>
        <v>0</v>
      </c>
      <c r="BH1203" s="190">
        <f>IF(N1203="sníž. přenesená",J1203,0)</f>
        <v>0</v>
      </c>
      <c r="BI1203" s="190">
        <f>IF(N1203="nulová",J1203,0)</f>
        <v>0</v>
      </c>
      <c r="BJ1203" s="16" t="s">
        <v>83</v>
      </c>
      <c r="BK1203" s="190">
        <f>ROUND(I1203*H1203,2)</f>
        <v>0</v>
      </c>
      <c r="BL1203" s="16" t="s">
        <v>133</v>
      </c>
      <c r="BM1203" s="189" t="s">
        <v>1436</v>
      </c>
    </row>
    <row r="1204" spans="1:65" s="2" customFormat="1" ht="39">
      <c r="A1204" s="33"/>
      <c r="B1204" s="34"/>
      <c r="C1204" s="35"/>
      <c r="D1204" s="191" t="s">
        <v>135</v>
      </c>
      <c r="E1204" s="35"/>
      <c r="F1204" s="192" t="s">
        <v>1437</v>
      </c>
      <c r="G1204" s="35"/>
      <c r="H1204" s="35"/>
      <c r="I1204" s="193"/>
      <c r="J1204" s="35"/>
      <c r="K1204" s="35"/>
      <c r="L1204" s="38"/>
      <c r="M1204" s="194"/>
      <c r="N1204" s="195"/>
      <c r="O1204" s="70"/>
      <c r="P1204" s="70"/>
      <c r="Q1204" s="70"/>
      <c r="R1204" s="70"/>
      <c r="S1204" s="70"/>
      <c r="T1204" s="71"/>
      <c r="U1204" s="33"/>
      <c r="V1204" s="33"/>
      <c r="W1204" s="33"/>
      <c r="X1204" s="33"/>
      <c r="Y1204" s="33"/>
      <c r="Z1204" s="33"/>
      <c r="AA1204" s="33"/>
      <c r="AB1204" s="33"/>
      <c r="AC1204" s="33"/>
      <c r="AD1204" s="33"/>
      <c r="AE1204" s="33"/>
      <c r="AT1204" s="16" t="s">
        <v>135</v>
      </c>
      <c r="AU1204" s="16" t="s">
        <v>83</v>
      </c>
    </row>
    <row r="1205" spans="1:65" s="12" customFormat="1" ht="11.25">
      <c r="B1205" s="196"/>
      <c r="C1205" s="197"/>
      <c r="D1205" s="191" t="s">
        <v>136</v>
      </c>
      <c r="E1205" s="198" t="s">
        <v>1</v>
      </c>
      <c r="F1205" s="199" t="s">
        <v>125</v>
      </c>
      <c r="G1205" s="197"/>
      <c r="H1205" s="200">
        <v>3</v>
      </c>
      <c r="I1205" s="201"/>
      <c r="J1205" s="197"/>
      <c r="K1205" s="197"/>
      <c r="L1205" s="202"/>
      <c r="M1205" s="203"/>
      <c r="N1205" s="204"/>
      <c r="O1205" s="204"/>
      <c r="P1205" s="204"/>
      <c r="Q1205" s="204"/>
      <c r="R1205" s="204"/>
      <c r="S1205" s="204"/>
      <c r="T1205" s="205"/>
      <c r="AT1205" s="206" t="s">
        <v>136</v>
      </c>
      <c r="AU1205" s="206" t="s">
        <v>83</v>
      </c>
      <c r="AV1205" s="12" t="s">
        <v>85</v>
      </c>
      <c r="AW1205" s="12" t="s">
        <v>31</v>
      </c>
      <c r="AX1205" s="12" t="s">
        <v>75</v>
      </c>
      <c r="AY1205" s="206" t="s">
        <v>126</v>
      </c>
    </row>
    <row r="1206" spans="1:65" s="13" customFormat="1" ht="11.25">
      <c r="B1206" s="207"/>
      <c r="C1206" s="208"/>
      <c r="D1206" s="191" t="s">
        <v>136</v>
      </c>
      <c r="E1206" s="209" t="s">
        <v>1</v>
      </c>
      <c r="F1206" s="210" t="s">
        <v>138</v>
      </c>
      <c r="G1206" s="208"/>
      <c r="H1206" s="211">
        <v>3</v>
      </c>
      <c r="I1206" s="212"/>
      <c r="J1206" s="208"/>
      <c r="K1206" s="208"/>
      <c r="L1206" s="213"/>
      <c r="M1206" s="214"/>
      <c r="N1206" s="215"/>
      <c r="O1206" s="215"/>
      <c r="P1206" s="215"/>
      <c r="Q1206" s="215"/>
      <c r="R1206" s="215"/>
      <c r="S1206" s="215"/>
      <c r="T1206" s="216"/>
      <c r="AT1206" s="217" t="s">
        <v>136</v>
      </c>
      <c r="AU1206" s="217" t="s">
        <v>83</v>
      </c>
      <c r="AV1206" s="13" t="s">
        <v>133</v>
      </c>
      <c r="AW1206" s="13" t="s">
        <v>31</v>
      </c>
      <c r="AX1206" s="13" t="s">
        <v>83</v>
      </c>
      <c r="AY1206" s="217" t="s">
        <v>126</v>
      </c>
    </row>
    <row r="1207" spans="1:65" s="2" customFormat="1" ht="16.5" customHeight="1">
      <c r="A1207" s="33"/>
      <c r="B1207" s="34"/>
      <c r="C1207" s="228" t="s">
        <v>283</v>
      </c>
      <c r="D1207" s="228" t="s">
        <v>433</v>
      </c>
      <c r="E1207" s="229" t="s">
        <v>1438</v>
      </c>
      <c r="F1207" s="230" t="s">
        <v>1439</v>
      </c>
      <c r="G1207" s="231" t="s">
        <v>142</v>
      </c>
      <c r="H1207" s="232">
        <v>996</v>
      </c>
      <c r="I1207" s="233"/>
      <c r="J1207" s="234">
        <f>ROUND(I1207*H1207,2)</f>
        <v>0</v>
      </c>
      <c r="K1207" s="230" t="s">
        <v>131</v>
      </c>
      <c r="L1207" s="38"/>
      <c r="M1207" s="235" t="s">
        <v>1</v>
      </c>
      <c r="N1207" s="236" t="s">
        <v>40</v>
      </c>
      <c r="O1207" s="70"/>
      <c r="P1207" s="187">
        <f>O1207*H1207</f>
        <v>0</v>
      </c>
      <c r="Q1207" s="187">
        <v>0</v>
      </c>
      <c r="R1207" s="187">
        <f>Q1207*H1207</f>
        <v>0</v>
      </c>
      <c r="S1207" s="187">
        <v>0</v>
      </c>
      <c r="T1207" s="188">
        <f>S1207*H1207</f>
        <v>0</v>
      </c>
      <c r="U1207" s="33"/>
      <c r="V1207" s="33"/>
      <c r="W1207" s="33"/>
      <c r="X1207" s="33"/>
      <c r="Y1207" s="33"/>
      <c r="Z1207" s="33"/>
      <c r="AA1207" s="33"/>
      <c r="AB1207" s="33"/>
      <c r="AC1207" s="33"/>
      <c r="AD1207" s="33"/>
      <c r="AE1207" s="33"/>
      <c r="AR1207" s="189" t="s">
        <v>133</v>
      </c>
      <c r="AT1207" s="189" t="s">
        <v>433</v>
      </c>
      <c r="AU1207" s="189" t="s">
        <v>83</v>
      </c>
      <c r="AY1207" s="16" t="s">
        <v>126</v>
      </c>
      <c r="BE1207" s="190">
        <f>IF(N1207="základní",J1207,0)</f>
        <v>0</v>
      </c>
      <c r="BF1207" s="190">
        <f>IF(N1207="snížená",J1207,0)</f>
        <v>0</v>
      </c>
      <c r="BG1207" s="190">
        <f>IF(N1207="zákl. přenesená",J1207,0)</f>
        <v>0</v>
      </c>
      <c r="BH1207" s="190">
        <f>IF(N1207="sníž. přenesená",J1207,0)</f>
        <v>0</v>
      </c>
      <c r="BI1207" s="190">
        <f>IF(N1207="nulová",J1207,0)</f>
        <v>0</v>
      </c>
      <c r="BJ1207" s="16" t="s">
        <v>83</v>
      </c>
      <c r="BK1207" s="190">
        <f>ROUND(I1207*H1207,2)</f>
        <v>0</v>
      </c>
      <c r="BL1207" s="16" t="s">
        <v>133</v>
      </c>
      <c r="BM1207" s="189" t="s">
        <v>1440</v>
      </c>
    </row>
    <row r="1208" spans="1:65" s="2" customFormat="1" ht="29.25">
      <c r="A1208" s="33"/>
      <c r="B1208" s="34"/>
      <c r="C1208" s="35"/>
      <c r="D1208" s="191" t="s">
        <v>135</v>
      </c>
      <c r="E1208" s="35"/>
      <c r="F1208" s="192" t="s">
        <v>1441</v>
      </c>
      <c r="G1208" s="35"/>
      <c r="H1208" s="35"/>
      <c r="I1208" s="193"/>
      <c r="J1208" s="35"/>
      <c r="K1208" s="35"/>
      <c r="L1208" s="38"/>
      <c r="M1208" s="194"/>
      <c r="N1208" s="195"/>
      <c r="O1208" s="70"/>
      <c r="P1208" s="70"/>
      <c r="Q1208" s="70"/>
      <c r="R1208" s="70"/>
      <c r="S1208" s="70"/>
      <c r="T1208" s="71"/>
      <c r="U1208" s="33"/>
      <c r="V1208" s="33"/>
      <c r="W1208" s="33"/>
      <c r="X1208" s="33"/>
      <c r="Y1208" s="33"/>
      <c r="Z1208" s="33"/>
      <c r="AA1208" s="33"/>
      <c r="AB1208" s="33"/>
      <c r="AC1208" s="33"/>
      <c r="AD1208" s="33"/>
      <c r="AE1208" s="33"/>
      <c r="AT1208" s="16" t="s">
        <v>135</v>
      </c>
      <c r="AU1208" s="16" t="s">
        <v>83</v>
      </c>
    </row>
    <row r="1209" spans="1:65" s="12" customFormat="1" ht="11.25">
      <c r="B1209" s="196"/>
      <c r="C1209" s="197"/>
      <c r="D1209" s="191" t="s">
        <v>136</v>
      </c>
      <c r="E1209" s="198" t="s">
        <v>1</v>
      </c>
      <c r="F1209" s="199" t="s">
        <v>1442</v>
      </c>
      <c r="G1209" s="197"/>
      <c r="H1209" s="200">
        <v>996</v>
      </c>
      <c r="I1209" s="201"/>
      <c r="J1209" s="197"/>
      <c r="K1209" s="197"/>
      <c r="L1209" s="202"/>
      <c r="M1209" s="203"/>
      <c r="N1209" s="204"/>
      <c r="O1209" s="204"/>
      <c r="P1209" s="204"/>
      <c r="Q1209" s="204"/>
      <c r="R1209" s="204"/>
      <c r="S1209" s="204"/>
      <c r="T1209" s="205"/>
      <c r="AT1209" s="206" t="s">
        <v>136</v>
      </c>
      <c r="AU1209" s="206" t="s">
        <v>83</v>
      </c>
      <c r="AV1209" s="12" t="s">
        <v>85</v>
      </c>
      <c r="AW1209" s="12" t="s">
        <v>31</v>
      </c>
      <c r="AX1209" s="12" t="s">
        <v>75</v>
      </c>
      <c r="AY1209" s="206" t="s">
        <v>126</v>
      </c>
    </row>
    <row r="1210" spans="1:65" s="13" customFormat="1" ht="11.25">
      <c r="B1210" s="207"/>
      <c r="C1210" s="208"/>
      <c r="D1210" s="191" t="s">
        <v>136</v>
      </c>
      <c r="E1210" s="209" t="s">
        <v>1</v>
      </c>
      <c r="F1210" s="210" t="s">
        <v>138</v>
      </c>
      <c r="G1210" s="208"/>
      <c r="H1210" s="211">
        <v>996</v>
      </c>
      <c r="I1210" s="212"/>
      <c r="J1210" s="208"/>
      <c r="K1210" s="208"/>
      <c r="L1210" s="213"/>
      <c r="M1210" s="214"/>
      <c r="N1210" s="215"/>
      <c r="O1210" s="215"/>
      <c r="P1210" s="215"/>
      <c r="Q1210" s="215"/>
      <c r="R1210" s="215"/>
      <c r="S1210" s="215"/>
      <c r="T1210" s="216"/>
      <c r="AT1210" s="217" t="s">
        <v>136</v>
      </c>
      <c r="AU1210" s="217" t="s">
        <v>83</v>
      </c>
      <c r="AV1210" s="13" t="s">
        <v>133</v>
      </c>
      <c r="AW1210" s="13" t="s">
        <v>31</v>
      </c>
      <c r="AX1210" s="13" t="s">
        <v>83</v>
      </c>
      <c r="AY1210" s="217" t="s">
        <v>126</v>
      </c>
    </row>
    <row r="1211" spans="1:65" s="2" customFormat="1" ht="24.2" customHeight="1">
      <c r="A1211" s="33"/>
      <c r="B1211" s="34"/>
      <c r="C1211" s="228" t="s">
        <v>1443</v>
      </c>
      <c r="D1211" s="228" t="s">
        <v>433</v>
      </c>
      <c r="E1211" s="229" t="s">
        <v>787</v>
      </c>
      <c r="F1211" s="230" t="s">
        <v>788</v>
      </c>
      <c r="G1211" s="231" t="s">
        <v>426</v>
      </c>
      <c r="H1211" s="232">
        <v>9</v>
      </c>
      <c r="I1211" s="233"/>
      <c r="J1211" s="234">
        <f>ROUND(I1211*H1211,2)</f>
        <v>0</v>
      </c>
      <c r="K1211" s="230" t="s">
        <v>1</v>
      </c>
      <c r="L1211" s="38"/>
      <c r="M1211" s="235" t="s">
        <v>1</v>
      </c>
      <c r="N1211" s="236" t="s">
        <v>40</v>
      </c>
      <c r="O1211" s="70"/>
      <c r="P1211" s="187">
        <f>O1211*H1211</f>
        <v>0</v>
      </c>
      <c r="Q1211" s="187">
        <v>0</v>
      </c>
      <c r="R1211" s="187">
        <f>Q1211*H1211</f>
        <v>0</v>
      </c>
      <c r="S1211" s="187">
        <v>0</v>
      </c>
      <c r="T1211" s="188">
        <f>S1211*H1211</f>
        <v>0</v>
      </c>
      <c r="U1211" s="33"/>
      <c r="V1211" s="33"/>
      <c r="W1211" s="33"/>
      <c r="X1211" s="33"/>
      <c r="Y1211" s="33"/>
      <c r="Z1211" s="33"/>
      <c r="AA1211" s="33"/>
      <c r="AB1211" s="33"/>
      <c r="AC1211" s="33"/>
      <c r="AD1211" s="33"/>
      <c r="AE1211" s="33"/>
      <c r="AR1211" s="189" t="s">
        <v>133</v>
      </c>
      <c r="AT1211" s="189" t="s">
        <v>433</v>
      </c>
      <c r="AU1211" s="189" t="s">
        <v>83</v>
      </c>
      <c r="AY1211" s="16" t="s">
        <v>126</v>
      </c>
      <c r="BE1211" s="190">
        <f>IF(N1211="základní",J1211,0)</f>
        <v>0</v>
      </c>
      <c r="BF1211" s="190">
        <f>IF(N1211="snížená",J1211,0)</f>
        <v>0</v>
      </c>
      <c r="BG1211" s="190">
        <f>IF(N1211="zákl. přenesená",J1211,0)</f>
        <v>0</v>
      </c>
      <c r="BH1211" s="190">
        <f>IF(N1211="sníž. přenesená",J1211,0)</f>
        <v>0</v>
      </c>
      <c r="BI1211" s="190">
        <f>IF(N1211="nulová",J1211,0)</f>
        <v>0</v>
      </c>
      <c r="BJ1211" s="16" t="s">
        <v>83</v>
      </c>
      <c r="BK1211" s="190">
        <f>ROUND(I1211*H1211,2)</f>
        <v>0</v>
      </c>
      <c r="BL1211" s="16" t="s">
        <v>133</v>
      </c>
      <c r="BM1211" s="189" t="s">
        <v>1444</v>
      </c>
    </row>
    <row r="1212" spans="1:65" s="2" customFormat="1" ht="29.25">
      <c r="A1212" s="33"/>
      <c r="B1212" s="34"/>
      <c r="C1212" s="35"/>
      <c r="D1212" s="191" t="s">
        <v>135</v>
      </c>
      <c r="E1212" s="35"/>
      <c r="F1212" s="192" t="s">
        <v>790</v>
      </c>
      <c r="G1212" s="35"/>
      <c r="H1212" s="35"/>
      <c r="I1212" s="193"/>
      <c r="J1212" s="35"/>
      <c r="K1212" s="35"/>
      <c r="L1212" s="38"/>
      <c r="M1212" s="194"/>
      <c r="N1212" s="195"/>
      <c r="O1212" s="70"/>
      <c r="P1212" s="70"/>
      <c r="Q1212" s="70"/>
      <c r="R1212" s="70"/>
      <c r="S1212" s="70"/>
      <c r="T1212" s="71"/>
      <c r="U1212" s="33"/>
      <c r="V1212" s="33"/>
      <c r="W1212" s="33"/>
      <c r="X1212" s="33"/>
      <c r="Y1212" s="33"/>
      <c r="Z1212" s="33"/>
      <c r="AA1212" s="33"/>
      <c r="AB1212" s="33"/>
      <c r="AC1212" s="33"/>
      <c r="AD1212" s="33"/>
      <c r="AE1212" s="33"/>
      <c r="AT1212" s="16" t="s">
        <v>135</v>
      </c>
      <c r="AU1212" s="16" t="s">
        <v>83</v>
      </c>
    </row>
    <row r="1213" spans="1:65" s="12" customFormat="1" ht="11.25">
      <c r="B1213" s="196"/>
      <c r="C1213" s="197"/>
      <c r="D1213" s="191" t="s">
        <v>136</v>
      </c>
      <c r="E1213" s="198" t="s">
        <v>1</v>
      </c>
      <c r="F1213" s="199" t="s">
        <v>175</v>
      </c>
      <c r="G1213" s="197"/>
      <c r="H1213" s="200">
        <v>9</v>
      </c>
      <c r="I1213" s="201"/>
      <c r="J1213" s="197"/>
      <c r="K1213" s="197"/>
      <c r="L1213" s="202"/>
      <c r="M1213" s="203"/>
      <c r="N1213" s="204"/>
      <c r="O1213" s="204"/>
      <c r="P1213" s="204"/>
      <c r="Q1213" s="204"/>
      <c r="R1213" s="204"/>
      <c r="S1213" s="204"/>
      <c r="T1213" s="205"/>
      <c r="AT1213" s="206" t="s">
        <v>136</v>
      </c>
      <c r="AU1213" s="206" t="s">
        <v>83</v>
      </c>
      <c r="AV1213" s="12" t="s">
        <v>85</v>
      </c>
      <c r="AW1213" s="12" t="s">
        <v>31</v>
      </c>
      <c r="AX1213" s="12" t="s">
        <v>75</v>
      </c>
      <c r="AY1213" s="206" t="s">
        <v>126</v>
      </c>
    </row>
    <row r="1214" spans="1:65" s="13" customFormat="1" ht="11.25">
      <c r="B1214" s="207"/>
      <c r="C1214" s="208"/>
      <c r="D1214" s="191" t="s">
        <v>136</v>
      </c>
      <c r="E1214" s="209" t="s">
        <v>1</v>
      </c>
      <c r="F1214" s="210" t="s">
        <v>138</v>
      </c>
      <c r="G1214" s="208"/>
      <c r="H1214" s="211">
        <v>9</v>
      </c>
      <c r="I1214" s="212"/>
      <c r="J1214" s="208"/>
      <c r="K1214" s="208"/>
      <c r="L1214" s="213"/>
      <c r="M1214" s="214"/>
      <c r="N1214" s="215"/>
      <c r="O1214" s="215"/>
      <c r="P1214" s="215"/>
      <c r="Q1214" s="215"/>
      <c r="R1214" s="215"/>
      <c r="S1214" s="215"/>
      <c r="T1214" s="216"/>
      <c r="AT1214" s="217" t="s">
        <v>136</v>
      </c>
      <c r="AU1214" s="217" t="s">
        <v>83</v>
      </c>
      <c r="AV1214" s="13" t="s">
        <v>133</v>
      </c>
      <c r="AW1214" s="13" t="s">
        <v>31</v>
      </c>
      <c r="AX1214" s="13" t="s">
        <v>83</v>
      </c>
      <c r="AY1214" s="217" t="s">
        <v>126</v>
      </c>
    </row>
    <row r="1215" spans="1:65" s="11" customFormat="1" ht="25.9" customHeight="1">
      <c r="B1215" s="163"/>
      <c r="C1215" s="164"/>
      <c r="D1215" s="165" t="s">
        <v>74</v>
      </c>
      <c r="E1215" s="166" t="s">
        <v>791</v>
      </c>
      <c r="F1215" s="166" t="s">
        <v>792</v>
      </c>
      <c r="G1215" s="164"/>
      <c r="H1215" s="164"/>
      <c r="I1215" s="167"/>
      <c r="J1215" s="168">
        <f>BK1215</f>
        <v>0</v>
      </c>
      <c r="K1215" s="164"/>
      <c r="L1215" s="169"/>
      <c r="M1215" s="170"/>
      <c r="N1215" s="171"/>
      <c r="O1215" s="171"/>
      <c r="P1215" s="172">
        <f>SUM(P1216:P1253)</f>
        <v>0</v>
      </c>
      <c r="Q1215" s="171"/>
      <c r="R1215" s="172">
        <f>SUM(R1216:R1253)</f>
        <v>0</v>
      </c>
      <c r="S1215" s="171"/>
      <c r="T1215" s="173">
        <f>SUM(T1216:T1253)</f>
        <v>0</v>
      </c>
      <c r="AR1215" s="174" t="s">
        <v>133</v>
      </c>
      <c r="AT1215" s="175" t="s">
        <v>74</v>
      </c>
      <c r="AU1215" s="175" t="s">
        <v>75</v>
      </c>
      <c r="AY1215" s="174" t="s">
        <v>126</v>
      </c>
      <c r="BK1215" s="176">
        <f>SUM(BK1216:BK1253)</f>
        <v>0</v>
      </c>
    </row>
    <row r="1216" spans="1:65" s="2" customFormat="1" ht="24.2" customHeight="1">
      <c r="A1216" s="33"/>
      <c r="B1216" s="34"/>
      <c r="C1216" s="228" t="s">
        <v>1445</v>
      </c>
      <c r="D1216" s="228" t="s">
        <v>433</v>
      </c>
      <c r="E1216" s="229" t="s">
        <v>794</v>
      </c>
      <c r="F1216" s="230" t="s">
        <v>795</v>
      </c>
      <c r="G1216" s="231" t="s">
        <v>142</v>
      </c>
      <c r="H1216" s="232">
        <v>5</v>
      </c>
      <c r="I1216" s="233"/>
      <c r="J1216" s="234">
        <f>ROUND(I1216*H1216,2)</f>
        <v>0</v>
      </c>
      <c r="K1216" s="230" t="s">
        <v>131</v>
      </c>
      <c r="L1216" s="38"/>
      <c r="M1216" s="235" t="s">
        <v>1</v>
      </c>
      <c r="N1216" s="236" t="s">
        <v>40</v>
      </c>
      <c r="O1216" s="70"/>
      <c r="P1216" s="187">
        <f>O1216*H1216</f>
        <v>0</v>
      </c>
      <c r="Q1216" s="187">
        <v>0</v>
      </c>
      <c r="R1216" s="187">
        <f>Q1216*H1216</f>
        <v>0</v>
      </c>
      <c r="S1216" s="187">
        <v>0</v>
      </c>
      <c r="T1216" s="188">
        <f>S1216*H1216</f>
        <v>0</v>
      </c>
      <c r="U1216" s="33"/>
      <c r="V1216" s="33"/>
      <c r="W1216" s="33"/>
      <c r="X1216" s="33"/>
      <c r="Y1216" s="33"/>
      <c r="Z1216" s="33"/>
      <c r="AA1216" s="33"/>
      <c r="AB1216" s="33"/>
      <c r="AC1216" s="33"/>
      <c r="AD1216" s="33"/>
      <c r="AE1216" s="33"/>
      <c r="AR1216" s="189" t="s">
        <v>796</v>
      </c>
      <c r="AT1216" s="189" t="s">
        <v>433</v>
      </c>
      <c r="AU1216" s="189" t="s">
        <v>83</v>
      </c>
      <c r="AY1216" s="16" t="s">
        <v>126</v>
      </c>
      <c r="BE1216" s="190">
        <f>IF(N1216="základní",J1216,0)</f>
        <v>0</v>
      </c>
      <c r="BF1216" s="190">
        <f>IF(N1216="snížená",J1216,0)</f>
        <v>0</v>
      </c>
      <c r="BG1216" s="190">
        <f>IF(N1216="zákl. přenesená",J1216,0)</f>
        <v>0</v>
      </c>
      <c r="BH1216" s="190">
        <f>IF(N1216="sníž. přenesená",J1216,0)</f>
        <v>0</v>
      </c>
      <c r="BI1216" s="190">
        <f>IF(N1216="nulová",J1216,0)</f>
        <v>0</v>
      </c>
      <c r="BJ1216" s="16" t="s">
        <v>83</v>
      </c>
      <c r="BK1216" s="190">
        <f>ROUND(I1216*H1216,2)</f>
        <v>0</v>
      </c>
      <c r="BL1216" s="16" t="s">
        <v>796</v>
      </c>
      <c r="BM1216" s="189" t="s">
        <v>1446</v>
      </c>
    </row>
    <row r="1217" spans="1:65" s="2" customFormat="1" ht="19.5">
      <c r="A1217" s="33"/>
      <c r="B1217" s="34"/>
      <c r="C1217" s="35"/>
      <c r="D1217" s="191" t="s">
        <v>135</v>
      </c>
      <c r="E1217" s="35"/>
      <c r="F1217" s="192" t="s">
        <v>795</v>
      </c>
      <c r="G1217" s="35"/>
      <c r="H1217" s="35"/>
      <c r="I1217" s="193"/>
      <c r="J1217" s="35"/>
      <c r="K1217" s="35"/>
      <c r="L1217" s="38"/>
      <c r="M1217" s="194"/>
      <c r="N1217" s="195"/>
      <c r="O1217" s="70"/>
      <c r="P1217" s="70"/>
      <c r="Q1217" s="70"/>
      <c r="R1217" s="70"/>
      <c r="S1217" s="70"/>
      <c r="T1217" s="71"/>
      <c r="U1217" s="33"/>
      <c r="V1217" s="33"/>
      <c r="W1217" s="33"/>
      <c r="X1217" s="33"/>
      <c r="Y1217" s="33"/>
      <c r="Z1217" s="33"/>
      <c r="AA1217" s="33"/>
      <c r="AB1217" s="33"/>
      <c r="AC1217" s="33"/>
      <c r="AD1217" s="33"/>
      <c r="AE1217" s="33"/>
      <c r="AT1217" s="16" t="s">
        <v>135</v>
      </c>
      <c r="AU1217" s="16" t="s">
        <v>83</v>
      </c>
    </row>
    <row r="1218" spans="1:65" s="12" customFormat="1" ht="11.25">
      <c r="B1218" s="196"/>
      <c r="C1218" s="197"/>
      <c r="D1218" s="191" t="s">
        <v>136</v>
      </c>
      <c r="E1218" s="198" t="s">
        <v>1</v>
      </c>
      <c r="F1218" s="199" t="s">
        <v>157</v>
      </c>
      <c r="G1218" s="197"/>
      <c r="H1218" s="200">
        <v>5</v>
      </c>
      <c r="I1218" s="201"/>
      <c r="J1218" s="197"/>
      <c r="K1218" s="197"/>
      <c r="L1218" s="202"/>
      <c r="M1218" s="203"/>
      <c r="N1218" s="204"/>
      <c r="O1218" s="204"/>
      <c r="P1218" s="204"/>
      <c r="Q1218" s="204"/>
      <c r="R1218" s="204"/>
      <c r="S1218" s="204"/>
      <c r="T1218" s="205"/>
      <c r="AT1218" s="206" t="s">
        <v>136</v>
      </c>
      <c r="AU1218" s="206" t="s">
        <v>83</v>
      </c>
      <c r="AV1218" s="12" t="s">
        <v>85</v>
      </c>
      <c r="AW1218" s="12" t="s">
        <v>31</v>
      </c>
      <c r="AX1218" s="12" t="s">
        <v>75</v>
      </c>
      <c r="AY1218" s="206" t="s">
        <v>126</v>
      </c>
    </row>
    <row r="1219" spans="1:65" s="13" customFormat="1" ht="11.25">
      <c r="B1219" s="207"/>
      <c r="C1219" s="208"/>
      <c r="D1219" s="191" t="s">
        <v>136</v>
      </c>
      <c r="E1219" s="209" t="s">
        <v>1</v>
      </c>
      <c r="F1219" s="210" t="s">
        <v>138</v>
      </c>
      <c r="G1219" s="208"/>
      <c r="H1219" s="211">
        <v>5</v>
      </c>
      <c r="I1219" s="212"/>
      <c r="J1219" s="208"/>
      <c r="K1219" s="208"/>
      <c r="L1219" s="213"/>
      <c r="M1219" s="214"/>
      <c r="N1219" s="215"/>
      <c r="O1219" s="215"/>
      <c r="P1219" s="215"/>
      <c r="Q1219" s="215"/>
      <c r="R1219" s="215"/>
      <c r="S1219" s="215"/>
      <c r="T1219" s="216"/>
      <c r="AT1219" s="217" t="s">
        <v>136</v>
      </c>
      <c r="AU1219" s="217" t="s">
        <v>83</v>
      </c>
      <c r="AV1219" s="13" t="s">
        <v>133</v>
      </c>
      <c r="AW1219" s="13" t="s">
        <v>31</v>
      </c>
      <c r="AX1219" s="13" t="s">
        <v>83</v>
      </c>
      <c r="AY1219" s="217" t="s">
        <v>126</v>
      </c>
    </row>
    <row r="1220" spans="1:65" s="2" customFormat="1" ht="37.9" customHeight="1">
      <c r="A1220" s="33"/>
      <c r="B1220" s="34"/>
      <c r="C1220" s="228" t="s">
        <v>653</v>
      </c>
      <c r="D1220" s="228" t="s">
        <v>433</v>
      </c>
      <c r="E1220" s="229" t="s">
        <v>798</v>
      </c>
      <c r="F1220" s="230" t="s">
        <v>799</v>
      </c>
      <c r="G1220" s="231" t="s">
        <v>142</v>
      </c>
      <c r="H1220" s="232">
        <v>5</v>
      </c>
      <c r="I1220" s="233"/>
      <c r="J1220" s="234">
        <f>ROUND(I1220*H1220,2)</f>
        <v>0</v>
      </c>
      <c r="K1220" s="230" t="s">
        <v>131</v>
      </c>
      <c r="L1220" s="38"/>
      <c r="M1220" s="235" t="s">
        <v>1</v>
      </c>
      <c r="N1220" s="236" t="s">
        <v>40</v>
      </c>
      <c r="O1220" s="70"/>
      <c r="P1220" s="187">
        <f>O1220*H1220</f>
        <v>0</v>
      </c>
      <c r="Q1220" s="187">
        <v>0</v>
      </c>
      <c r="R1220" s="187">
        <f>Q1220*H1220</f>
        <v>0</v>
      </c>
      <c r="S1220" s="187">
        <v>0</v>
      </c>
      <c r="T1220" s="188">
        <f>S1220*H1220</f>
        <v>0</v>
      </c>
      <c r="U1220" s="33"/>
      <c r="V1220" s="33"/>
      <c r="W1220" s="33"/>
      <c r="X1220" s="33"/>
      <c r="Y1220" s="33"/>
      <c r="Z1220" s="33"/>
      <c r="AA1220" s="33"/>
      <c r="AB1220" s="33"/>
      <c r="AC1220" s="33"/>
      <c r="AD1220" s="33"/>
      <c r="AE1220" s="33"/>
      <c r="AR1220" s="189" t="s">
        <v>796</v>
      </c>
      <c r="AT1220" s="189" t="s">
        <v>433</v>
      </c>
      <c r="AU1220" s="189" t="s">
        <v>83</v>
      </c>
      <c r="AY1220" s="16" t="s">
        <v>126</v>
      </c>
      <c r="BE1220" s="190">
        <f>IF(N1220="základní",J1220,0)</f>
        <v>0</v>
      </c>
      <c r="BF1220" s="190">
        <f>IF(N1220="snížená",J1220,0)</f>
        <v>0</v>
      </c>
      <c r="BG1220" s="190">
        <f>IF(N1220="zákl. přenesená",J1220,0)</f>
        <v>0</v>
      </c>
      <c r="BH1220" s="190">
        <f>IF(N1220="sníž. přenesená",J1220,0)</f>
        <v>0</v>
      </c>
      <c r="BI1220" s="190">
        <f>IF(N1220="nulová",J1220,0)</f>
        <v>0</v>
      </c>
      <c r="BJ1220" s="16" t="s">
        <v>83</v>
      </c>
      <c r="BK1220" s="190">
        <f>ROUND(I1220*H1220,2)</f>
        <v>0</v>
      </c>
      <c r="BL1220" s="16" t="s">
        <v>796</v>
      </c>
      <c r="BM1220" s="189" t="s">
        <v>1447</v>
      </c>
    </row>
    <row r="1221" spans="1:65" s="2" customFormat="1" ht="39">
      <c r="A1221" s="33"/>
      <c r="B1221" s="34"/>
      <c r="C1221" s="35"/>
      <c r="D1221" s="191" t="s">
        <v>135</v>
      </c>
      <c r="E1221" s="35"/>
      <c r="F1221" s="192" t="s">
        <v>801</v>
      </c>
      <c r="G1221" s="35"/>
      <c r="H1221" s="35"/>
      <c r="I1221" s="193"/>
      <c r="J1221" s="35"/>
      <c r="K1221" s="35"/>
      <c r="L1221" s="38"/>
      <c r="M1221" s="194"/>
      <c r="N1221" s="195"/>
      <c r="O1221" s="70"/>
      <c r="P1221" s="70"/>
      <c r="Q1221" s="70"/>
      <c r="R1221" s="70"/>
      <c r="S1221" s="70"/>
      <c r="T1221" s="71"/>
      <c r="U1221" s="33"/>
      <c r="V1221" s="33"/>
      <c r="W1221" s="33"/>
      <c r="X1221" s="33"/>
      <c r="Y1221" s="33"/>
      <c r="Z1221" s="33"/>
      <c r="AA1221" s="33"/>
      <c r="AB1221" s="33"/>
      <c r="AC1221" s="33"/>
      <c r="AD1221" s="33"/>
      <c r="AE1221" s="33"/>
      <c r="AT1221" s="16" t="s">
        <v>135</v>
      </c>
      <c r="AU1221" s="16" t="s">
        <v>83</v>
      </c>
    </row>
    <row r="1222" spans="1:65" s="12" customFormat="1" ht="11.25">
      <c r="B1222" s="196"/>
      <c r="C1222" s="197"/>
      <c r="D1222" s="191" t="s">
        <v>136</v>
      </c>
      <c r="E1222" s="198" t="s">
        <v>1</v>
      </c>
      <c r="F1222" s="199" t="s">
        <v>157</v>
      </c>
      <c r="G1222" s="197"/>
      <c r="H1222" s="200">
        <v>5</v>
      </c>
      <c r="I1222" s="201"/>
      <c r="J1222" s="197"/>
      <c r="K1222" s="197"/>
      <c r="L1222" s="202"/>
      <c r="M1222" s="203"/>
      <c r="N1222" s="204"/>
      <c r="O1222" s="204"/>
      <c r="P1222" s="204"/>
      <c r="Q1222" s="204"/>
      <c r="R1222" s="204"/>
      <c r="S1222" s="204"/>
      <c r="T1222" s="205"/>
      <c r="AT1222" s="206" t="s">
        <v>136</v>
      </c>
      <c r="AU1222" s="206" t="s">
        <v>83</v>
      </c>
      <c r="AV1222" s="12" t="s">
        <v>85</v>
      </c>
      <c r="AW1222" s="12" t="s">
        <v>31</v>
      </c>
      <c r="AX1222" s="12" t="s">
        <v>75</v>
      </c>
      <c r="AY1222" s="206" t="s">
        <v>126</v>
      </c>
    </row>
    <row r="1223" spans="1:65" s="13" customFormat="1" ht="11.25">
      <c r="B1223" s="207"/>
      <c r="C1223" s="208"/>
      <c r="D1223" s="191" t="s">
        <v>136</v>
      </c>
      <c r="E1223" s="209" t="s">
        <v>1</v>
      </c>
      <c r="F1223" s="210" t="s">
        <v>138</v>
      </c>
      <c r="G1223" s="208"/>
      <c r="H1223" s="211">
        <v>5</v>
      </c>
      <c r="I1223" s="212"/>
      <c r="J1223" s="208"/>
      <c r="K1223" s="208"/>
      <c r="L1223" s="213"/>
      <c r="M1223" s="214"/>
      <c r="N1223" s="215"/>
      <c r="O1223" s="215"/>
      <c r="P1223" s="215"/>
      <c r="Q1223" s="215"/>
      <c r="R1223" s="215"/>
      <c r="S1223" s="215"/>
      <c r="T1223" s="216"/>
      <c r="AT1223" s="217" t="s">
        <v>136</v>
      </c>
      <c r="AU1223" s="217" t="s">
        <v>83</v>
      </c>
      <c r="AV1223" s="13" t="s">
        <v>133</v>
      </c>
      <c r="AW1223" s="13" t="s">
        <v>31</v>
      </c>
      <c r="AX1223" s="13" t="s">
        <v>83</v>
      </c>
      <c r="AY1223" s="217" t="s">
        <v>126</v>
      </c>
    </row>
    <row r="1224" spans="1:65" s="2" customFormat="1" ht="24.2" customHeight="1">
      <c r="A1224" s="33"/>
      <c r="B1224" s="34"/>
      <c r="C1224" s="228" t="s">
        <v>1448</v>
      </c>
      <c r="D1224" s="228" t="s">
        <v>433</v>
      </c>
      <c r="E1224" s="229" t="s">
        <v>1449</v>
      </c>
      <c r="F1224" s="230" t="s">
        <v>1450</v>
      </c>
      <c r="G1224" s="231" t="s">
        <v>142</v>
      </c>
      <c r="H1224" s="232">
        <v>1</v>
      </c>
      <c r="I1224" s="233"/>
      <c r="J1224" s="234">
        <f>ROUND(I1224*H1224,2)</f>
        <v>0</v>
      </c>
      <c r="K1224" s="230" t="s">
        <v>131</v>
      </c>
      <c r="L1224" s="38"/>
      <c r="M1224" s="235" t="s">
        <v>1</v>
      </c>
      <c r="N1224" s="236" t="s">
        <v>40</v>
      </c>
      <c r="O1224" s="70"/>
      <c r="P1224" s="187">
        <f>O1224*H1224</f>
        <v>0</v>
      </c>
      <c r="Q1224" s="187">
        <v>0</v>
      </c>
      <c r="R1224" s="187">
        <f>Q1224*H1224</f>
        <v>0</v>
      </c>
      <c r="S1224" s="187">
        <v>0</v>
      </c>
      <c r="T1224" s="188">
        <f>S1224*H1224</f>
        <v>0</v>
      </c>
      <c r="U1224" s="33"/>
      <c r="V1224" s="33"/>
      <c r="W1224" s="33"/>
      <c r="X1224" s="33"/>
      <c r="Y1224" s="33"/>
      <c r="Z1224" s="33"/>
      <c r="AA1224" s="33"/>
      <c r="AB1224" s="33"/>
      <c r="AC1224" s="33"/>
      <c r="AD1224" s="33"/>
      <c r="AE1224" s="33"/>
      <c r="AR1224" s="189" t="s">
        <v>796</v>
      </c>
      <c r="AT1224" s="189" t="s">
        <v>433</v>
      </c>
      <c r="AU1224" s="189" t="s">
        <v>83</v>
      </c>
      <c r="AY1224" s="16" t="s">
        <v>126</v>
      </c>
      <c r="BE1224" s="190">
        <f>IF(N1224="základní",J1224,0)</f>
        <v>0</v>
      </c>
      <c r="BF1224" s="190">
        <f>IF(N1224="snížená",J1224,0)</f>
        <v>0</v>
      </c>
      <c r="BG1224" s="190">
        <f>IF(N1224="zákl. přenesená",J1224,0)</f>
        <v>0</v>
      </c>
      <c r="BH1224" s="190">
        <f>IF(N1224="sníž. přenesená",J1224,0)</f>
        <v>0</v>
      </c>
      <c r="BI1224" s="190">
        <f>IF(N1224="nulová",J1224,0)</f>
        <v>0</v>
      </c>
      <c r="BJ1224" s="16" t="s">
        <v>83</v>
      </c>
      <c r="BK1224" s="190">
        <f>ROUND(I1224*H1224,2)</f>
        <v>0</v>
      </c>
      <c r="BL1224" s="16" t="s">
        <v>796</v>
      </c>
      <c r="BM1224" s="189" t="s">
        <v>1451</v>
      </c>
    </row>
    <row r="1225" spans="1:65" s="2" customFormat="1" ht="58.5">
      <c r="A1225" s="33"/>
      <c r="B1225" s="34"/>
      <c r="C1225" s="35"/>
      <c r="D1225" s="191" t="s">
        <v>135</v>
      </c>
      <c r="E1225" s="35"/>
      <c r="F1225" s="192" t="s">
        <v>1452</v>
      </c>
      <c r="G1225" s="35"/>
      <c r="H1225" s="35"/>
      <c r="I1225" s="193"/>
      <c r="J1225" s="35"/>
      <c r="K1225" s="35"/>
      <c r="L1225" s="38"/>
      <c r="M1225" s="194"/>
      <c r="N1225" s="195"/>
      <c r="O1225" s="70"/>
      <c r="P1225" s="70"/>
      <c r="Q1225" s="70"/>
      <c r="R1225" s="70"/>
      <c r="S1225" s="70"/>
      <c r="T1225" s="71"/>
      <c r="U1225" s="33"/>
      <c r="V1225" s="33"/>
      <c r="W1225" s="33"/>
      <c r="X1225" s="33"/>
      <c r="Y1225" s="33"/>
      <c r="Z1225" s="33"/>
      <c r="AA1225" s="33"/>
      <c r="AB1225" s="33"/>
      <c r="AC1225" s="33"/>
      <c r="AD1225" s="33"/>
      <c r="AE1225" s="33"/>
      <c r="AT1225" s="16" t="s">
        <v>135</v>
      </c>
      <c r="AU1225" s="16" t="s">
        <v>83</v>
      </c>
    </row>
    <row r="1226" spans="1:65" s="14" customFormat="1" ht="11.25">
      <c r="B1226" s="218"/>
      <c r="C1226" s="219"/>
      <c r="D1226" s="191" t="s">
        <v>136</v>
      </c>
      <c r="E1226" s="220" t="s">
        <v>1</v>
      </c>
      <c r="F1226" s="221" t="s">
        <v>1028</v>
      </c>
      <c r="G1226" s="219"/>
      <c r="H1226" s="220" t="s">
        <v>1</v>
      </c>
      <c r="I1226" s="222"/>
      <c r="J1226" s="219"/>
      <c r="K1226" s="219"/>
      <c r="L1226" s="223"/>
      <c r="M1226" s="224"/>
      <c r="N1226" s="225"/>
      <c r="O1226" s="225"/>
      <c r="P1226" s="225"/>
      <c r="Q1226" s="225"/>
      <c r="R1226" s="225"/>
      <c r="S1226" s="225"/>
      <c r="T1226" s="226"/>
      <c r="AT1226" s="227" t="s">
        <v>136</v>
      </c>
      <c r="AU1226" s="227" t="s">
        <v>83</v>
      </c>
      <c r="AV1226" s="14" t="s">
        <v>83</v>
      </c>
      <c r="AW1226" s="14" t="s">
        <v>31</v>
      </c>
      <c r="AX1226" s="14" t="s">
        <v>75</v>
      </c>
      <c r="AY1226" s="227" t="s">
        <v>126</v>
      </c>
    </row>
    <row r="1227" spans="1:65" s="12" customFormat="1" ht="11.25">
      <c r="B1227" s="196"/>
      <c r="C1227" s="197"/>
      <c r="D1227" s="191" t="s">
        <v>136</v>
      </c>
      <c r="E1227" s="198" t="s">
        <v>1</v>
      </c>
      <c r="F1227" s="199" t="s">
        <v>83</v>
      </c>
      <c r="G1227" s="197"/>
      <c r="H1227" s="200">
        <v>1</v>
      </c>
      <c r="I1227" s="201"/>
      <c r="J1227" s="197"/>
      <c r="K1227" s="197"/>
      <c r="L1227" s="202"/>
      <c r="M1227" s="203"/>
      <c r="N1227" s="204"/>
      <c r="O1227" s="204"/>
      <c r="P1227" s="204"/>
      <c r="Q1227" s="204"/>
      <c r="R1227" s="204"/>
      <c r="S1227" s="204"/>
      <c r="T1227" s="205"/>
      <c r="AT1227" s="206" t="s">
        <v>136</v>
      </c>
      <c r="AU1227" s="206" t="s">
        <v>83</v>
      </c>
      <c r="AV1227" s="12" t="s">
        <v>85</v>
      </c>
      <c r="AW1227" s="12" t="s">
        <v>31</v>
      </c>
      <c r="AX1227" s="12" t="s">
        <v>75</v>
      </c>
      <c r="AY1227" s="206" t="s">
        <v>126</v>
      </c>
    </row>
    <row r="1228" spans="1:65" s="13" customFormat="1" ht="11.25">
      <c r="B1228" s="207"/>
      <c r="C1228" s="208"/>
      <c r="D1228" s="191" t="s">
        <v>136</v>
      </c>
      <c r="E1228" s="209" t="s">
        <v>1</v>
      </c>
      <c r="F1228" s="210" t="s">
        <v>138</v>
      </c>
      <c r="G1228" s="208"/>
      <c r="H1228" s="211">
        <v>1</v>
      </c>
      <c r="I1228" s="212"/>
      <c r="J1228" s="208"/>
      <c r="K1228" s="208"/>
      <c r="L1228" s="213"/>
      <c r="M1228" s="214"/>
      <c r="N1228" s="215"/>
      <c r="O1228" s="215"/>
      <c r="P1228" s="215"/>
      <c r="Q1228" s="215"/>
      <c r="R1228" s="215"/>
      <c r="S1228" s="215"/>
      <c r="T1228" s="216"/>
      <c r="AT1228" s="217" t="s">
        <v>136</v>
      </c>
      <c r="AU1228" s="217" t="s">
        <v>83</v>
      </c>
      <c r="AV1228" s="13" t="s">
        <v>133</v>
      </c>
      <c r="AW1228" s="13" t="s">
        <v>31</v>
      </c>
      <c r="AX1228" s="13" t="s">
        <v>83</v>
      </c>
      <c r="AY1228" s="217" t="s">
        <v>126</v>
      </c>
    </row>
    <row r="1229" spans="1:65" s="2" customFormat="1" ht="24.2" customHeight="1">
      <c r="A1229" s="33"/>
      <c r="B1229" s="34"/>
      <c r="C1229" s="228" t="s">
        <v>1453</v>
      </c>
      <c r="D1229" s="228" t="s">
        <v>433</v>
      </c>
      <c r="E1229" s="229" t="s">
        <v>1454</v>
      </c>
      <c r="F1229" s="230" t="s">
        <v>1455</v>
      </c>
      <c r="G1229" s="231" t="s">
        <v>142</v>
      </c>
      <c r="H1229" s="232">
        <v>1</v>
      </c>
      <c r="I1229" s="233"/>
      <c r="J1229" s="234">
        <f>ROUND(I1229*H1229,2)</f>
        <v>0</v>
      </c>
      <c r="K1229" s="230" t="s">
        <v>131</v>
      </c>
      <c r="L1229" s="38"/>
      <c r="M1229" s="235" t="s">
        <v>1</v>
      </c>
      <c r="N1229" s="236" t="s">
        <v>40</v>
      </c>
      <c r="O1229" s="70"/>
      <c r="P1229" s="187">
        <f>O1229*H1229</f>
        <v>0</v>
      </c>
      <c r="Q1229" s="187">
        <v>0</v>
      </c>
      <c r="R1229" s="187">
        <f>Q1229*H1229</f>
        <v>0</v>
      </c>
      <c r="S1229" s="187">
        <v>0</v>
      </c>
      <c r="T1229" s="188">
        <f>S1229*H1229</f>
        <v>0</v>
      </c>
      <c r="U1229" s="33"/>
      <c r="V1229" s="33"/>
      <c r="W1229" s="33"/>
      <c r="X1229" s="33"/>
      <c r="Y1229" s="33"/>
      <c r="Z1229" s="33"/>
      <c r="AA1229" s="33"/>
      <c r="AB1229" s="33"/>
      <c r="AC1229" s="33"/>
      <c r="AD1229" s="33"/>
      <c r="AE1229" s="33"/>
      <c r="AR1229" s="189" t="s">
        <v>796</v>
      </c>
      <c r="AT1229" s="189" t="s">
        <v>433</v>
      </c>
      <c r="AU1229" s="189" t="s">
        <v>83</v>
      </c>
      <c r="AY1229" s="16" t="s">
        <v>126</v>
      </c>
      <c r="BE1229" s="190">
        <f>IF(N1229="základní",J1229,0)</f>
        <v>0</v>
      </c>
      <c r="BF1229" s="190">
        <f>IF(N1229="snížená",J1229,0)</f>
        <v>0</v>
      </c>
      <c r="BG1229" s="190">
        <f>IF(N1229="zákl. přenesená",J1229,0)</f>
        <v>0</v>
      </c>
      <c r="BH1229" s="190">
        <f>IF(N1229="sníž. přenesená",J1229,0)</f>
        <v>0</v>
      </c>
      <c r="BI1229" s="190">
        <f>IF(N1229="nulová",J1229,0)</f>
        <v>0</v>
      </c>
      <c r="BJ1229" s="16" t="s">
        <v>83</v>
      </c>
      <c r="BK1229" s="190">
        <f>ROUND(I1229*H1229,2)</f>
        <v>0</v>
      </c>
      <c r="BL1229" s="16" t="s">
        <v>796</v>
      </c>
      <c r="BM1229" s="189" t="s">
        <v>1456</v>
      </c>
    </row>
    <row r="1230" spans="1:65" s="2" customFormat="1" ht="19.5">
      <c r="A1230" s="33"/>
      <c r="B1230" s="34"/>
      <c r="C1230" s="35"/>
      <c r="D1230" s="191" t="s">
        <v>135</v>
      </c>
      <c r="E1230" s="35"/>
      <c r="F1230" s="192" t="s">
        <v>1455</v>
      </c>
      <c r="G1230" s="35"/>
      <c r="H1230" s="35"/>
      <c r="I1230" s="193"/>
      <c r="J1230" s="35"/>
      <c r="K1230" s="35"/>
      <c r="L1230" s="38"/>
      <c r="M1230" s="194"/>
      <c r="N1230" s="195"/>
      <c r="O1230" s="70"/>
      <c r="P1230" s="70"/>
      <c r="Q1230" s="70"/>
      <c r="R1230" s="70"/>
      <c r="S1230" s="70"/>
      <c r="T1230" s="71"/>
      <c r="U1230" s="33"/>
      <c r="V1230" s="33"/>
      <c r="W1230" s="33"/>
      <c r="X1230" s="33"/>
      <c r="Y1230" s="33"/>
      <c r="Z1230" s="33"/>
      <c r="AA1230" s="33"/>
      <c r="AB1230" s="33"/>
      <c r="AC1230" s="33"/>
      <c r="AD1230" s="33"/>
      <c r="AE1230" s="33"/>
      <c r="AT1230" s="16" t="s">
        <v>135</v>
      </c>
      <c r="AU1230" s="16" t="s">
        <v>83</v>
      </c>
    </row>
    <row r="1231" spans="1:65" s="14" customFormat="1" ht="11.25">
      <c r="B1231" s="218"/>
      <c r="C1231" s="219"/>
      <c r="D1231" s="191" t="s">
        <v>136</v>
      </c>
      <c r="E1231" s="220" t="s">
        <v>1</v>
      </c>
      <c r="F1231" s="221" t="s">
        <v>1028</v>
      </c>
      <c r="G1231" s="219"/>
      <c r="H1231" s="220" t="s">
        <v>1</v>
      </c>
      <c r="I1231" s="222"/>
      <c r="J1231" s="219"/>
      <c r="K1231" s="219"/>
      <c r="L1231" s="223"/>
      <c r="M1231" s="224"/>
      <c r="N1231" s="225"/>
      <c r="O1231" s="225"/>
      <c r="P1231" s="225"/>
      <c r="Q1231" s="225"/>
      <c r="R1231" s="225"/>
      <c r="S1231" s="225"/>
      <c r="T1231" s="226"/>
      <c r="AT1231" s="227" t="s">
        <v>136</v>
      </c>
      <c r="AU1231" s="227" t="s">
        <v>83</v>
      </c>
      <c r="AV1231" s="14" t="s">
        <v>83</v>
      </c>
      <c r="AW1231" s="14" t="s">
        <v>31</v>
      </c>
      <c r="AX1231" s="14" t="s">
        <v>75</v>
      </c>
      <c r="AY1231" s="227" t="s">
        <v>126</v>
      </c>
    </row>
    <row r="1232" spans="1:65" s="12" customFormat="1" ht="11.25">
      <c r="B1232" s="196"/>
      <c r="C1232" s="197"/>
      <c r="D1232" s="191" t="s">
        <v>136</v>
      </c>
      <c r="E1232" s="198" t="s">
        <v>1</v>
      </c>
      <c r="F1232" s="199" t="s">
        <v>83</v>
      </c>
      <c r="G1232" s="197"/>
      <c r="H1232" s="200">
        <v>1</v>
      </c>
      <c r="I1232" s="201"/>
      <c r="J1232" s="197"/>
      <c r="K1232" s="197"/>
      <c r="L1232" s="202"/>
      <c r="M1232" s="203"/>
      <c r="N1232" s="204"/>
      <c r="O1232" s="204"/>
      <c r="P1232" s="204"/>
      <c r="Q1232" s="204"/>
      <c r="R1232" s="204"/>
      <c r="S1232" s="204"/>
      <c r="T1232" s="205"/>
      <c r="AT1232" s="206" t="s">
        <v>136</v>
      </c>
      <c r="AU1232" s="206" t="s">
        <v>83</v>
      </c>
      <c r="AV1232" s="12" t="s">
        <v>85</v>
      </c>
      <c r="AW1232" s="12" t="s">
        <v>31</v>
      </c>
      <c r="AX1232" s="12" t="s">
        <v>75</v>
      </c>
      <c r="AY1232" s="206" t="s">
        <v>126</v>
      </c>
    </row>
    <row r="1233" spans="1:65" s="13" customFormat="1" ht="11.25">
      <c r="B1233" s="207"/>
      <c r="C1233" s="208"/>
      <c r="D1233" s="191" t="s">
        <v>136</v>
      </c>
      <c r="E1233" s="209" t="s">
        <v>1</v>
      </c>
      <c r="F1233" s="210" t="s">
        <v>138</v>
      </c>
      <c r="G1233" s="208"/>
      <c r="H1233" s="211">
        <v>1</v>
      </c>
      <c r="I1233" s="212"/>
      <c r="J1233" s="208"/>
      <c r="K1233" s="208"/>
      <c r="L1233" s="213"/>
      <c r="M1233" s="214"/>
      <c r="N1233" s="215"/>
      <c r="O1233" s="215"/>
      <c r="P1233" s="215"/>
      <c r="Q1233" s="215"/>
      <c r="R1233" s="215"/>
      <c r="S1233" s="215"/>
      <c r="T1233" s="216"/>
      <c r="AT1233" s="217" t="s">
        <v>136</v>
      </c>
      <c r="AU1233" s="217" t="s">
        <v>83</v>
      </c>
      <c r="AV1233" s="13" t="s">
        <v>133</v>
      </c>
      <c r="AW1233" s="13" t="s">
        <v>31</v>
      </c>
      <c r="AX1233" s="13" t="s">
        <v>83</v>
      </c>
      <c r="AY1233" s="217" t="s">
        <v>126</v>
      </c>
    </row>
    <row r="1234" spans="1:65" s="2" customFormat="1" ht="16.5" customHeight="1">
      <c r="A1234" s="33"/>
      <c r="B1234" s="34"/>
      <c r="C1234" s="228" t="s">
        <v>1457</v>
      </c>
      <c r="D1234" s="228" t="s">
        <v>433</v>
      </c>
      <c r="E1234" s="229" t="s">
        <v>803</v>
      </c>
      <c r="F1234" s="230" t="s">
        <v>804</v>
      </c>
      <c r="G1234" s="231" t="s">
        <v>142</v>
      </c>
      <c r="H1234" s="232">
        <v>4</v>
      </c>
      <c r="I1234" s="233"/>
      <c r="J1234" s="234">
        <f>ROUND(I1234*H1234,2)</f>
        <v>0</v>
      </c>
      <c r="K1234" s="230" t="s">
        <v>131</v>
      </c>
      <c r="L1234" s="38"/>
      <c r="M1234" s="235" t="s">
        <v>1</v>
      </c>
      <c r="N1234" s="236" t="s">
        <v>40</v>
      </c>
      <c r="O1234" s="70"/>
      <c r="P1234" s="187">
        <f>O1234*H1234</f>
        <v>0</v>
      </c>
      <c r="Q1234" s="187">
        <v>0</v>
      </c>
      <c r="R1234" s="187">
        <f>Q1234*H1234</f>
        <v>0</v>
      </c>
      <c r="S1234" s="187">
        <v>0</v>
      </c>
      <c r="T1234" s="188">
        <f>S1234*H1234</f>
        <v>0</v>
      </c>
      <c r="U1234" s="33"/>
      <c r="V1234" s="33"/>
      <c r="W1234" s="33"/>
      <c r="X1234" s="33"/>
      <c r="Y1234" s="33"/>
      <c r="Z1234" s="33"/>
      <c r="AA1234" s="33"/>
      <c r="AB1234" s="33"/>
      <c r="AC1234" s="33"/>
      <c r="AD1234" s="33"/>
      <c r="AE1234" s="33"/>
      <c r="AR1234" s="189" t="s">
        <v>796</v>
      </c>
      <c r="AT1234" s="189" t="s">
        <v>433</v>
      </c>
      <c r="AU1234" s="189" t="s">
        <v>83</v>
      </c>
      <c r="AY1234" s="16" t="s">
        <v>126</v>
      </c>
      <c r="BE1234" s="190">
        <f>IF(N1234="základní",J1234,0)</f>
        <v>0</v>
      </c>
      <c r="BF1234" s="190">
        <f>IF(N1234="snížená",J1234,0)</f>
        <v>0</v>
      </c>
      <c r="BG1234" s="190">
        <f>IF(N1234="zákl. přenesená",J1234,0)</f>
        <v>0</v>
      </c>
      <c r="BH1234" s="190">
        <f>IF(N1234="sníž. přenesená",J1234,0)</f>
        <v>0</v>
      </c>
      <c r="BI1234" s="190">
        <f>IF(N1234="nulová",J1234,0)</f>
        <v>0</v>
      </c>
      <c r="BJ1234" s="16" t="s">
        <v>83</v>
      </c>
      <c r="BK1234" s="190">
        <f>ROUND(I1234*H1234,2)</f>
        <v>0</v>
      </c>
      <c r="BL1234" s="16" t="s">
        <v>796</v>
      </c>
      <c r="BM1234" s="189" t="s">
        <v>1458</v>
      </c>
    </row>
    <row r="1235" spans="1:65" s="2" customFormat="1" ht="19.5">
      <c r="A1235" s="33"/>
      <c r="B1235" s="34"/>
      <c r="C1235" s="35"/>
      <c r="D1235" s="191" t="s">
        <v>135</v>
      </c>
      <c r="E1235" s="35"/>
      <c r="F1235" s="192" t="s">
        <v>806</v>
      </c>
      <c r="G1235" s="35"/>
      <c r="H1235" s="35"/>
      <c r="I1235" s="193"/>
      <c r="J1235" s="35"/>
      <c r="K1235" s="35"/>
      <c r="L1235" s="38"/>
      <c r="M1235" s="194"/>
      <c r="N1235" s="195"/>
      <c r="O1235" s="70"/>
      <c r="P1235" s="70"/>
      <c r="Q1235" s="70"/>
      <c r="R1235" s="70"/>
      <c r="S1235" s="70"/>
      <c r="T1235" s="71"/>
      <c r="U1235" s="33"/>
      <c r="V1235" s="33"/>
      <c r="W1235" s="33"/>
      <c r="X1235" s="33"/>
      <c r="Y1235" s="33"/>
      <c r="Z1235" s="33"/>
      <c r="AA1235" s="33"/>
      <c r="AB1235" s="33"/>
      <c r="AC1235" s="33"/>
      <c r="AD1235" s="33"/>
      <c r="AE1235" s="33"/>
      <c r="AT1235" s="16" t="s">
        <v>135</v>
      </c>
      <c r="AU1235" s="16" t="s">
        <v>83</v>
      </c>
    </row>
    <row r="1236" spans="1:65" s="14" customFormat="1" ht="11.25">
      <c r="B1236" s="218"/>
      <c r="C1236" s="219"/>
      <c r="D1236" s="191" t="s">
        <v>136</v>
      </c>
      <c r="E1236" s="220" t="s">
        <v>1</v>
      </c>
      <c r="F1236" s="221" t="s">
        <v>1024</v>
      </c>
      <c r="G1236" s="219"/>
      <c r="H1236" s="220" t="s">
        <v>1</v>
      </c>
      <c r="I1236" s="222"/>
      <c r="J1236" s="219"/>
      <c r="K1236" s="219"/>
      <c r="L1236" s="223"/>
      <c r="M1236" s="224"/>
      <c r="N1236" s="225"/>
      <c r="O1236" s="225"/>
      <c r="P1236" s="225"/>
      <c r="Q1236" s="225"/>
      <c r="R1236" s="225"/>
      <c r="S1236" s="225"/>
      <c r="T1236" s="226"/>
      <c r="AT1236" s="227" t="s">
        <v>136</v>
      </c>
      <c r="AU1236" s="227" t="s">
        <v>83</v>
      </c>
      <c r="AV1236" s="14" t="s">
        <v>83</v>
      </c>
      <c r="AW1236" s="14" t="s">
        <v>31</v>
      </c>
      <c r="AX1236" s="14" t="s">
        <v>75</v>
      </c>
      <c r="AY1236" s="227" t="s">
        <v>126</v>
      </c>
    </row>
    <row r="1237" spans="1:65" s="12" customFormat="1" ht="11.25">
      <c r="B1237" s="196"/>
      <c r="C1237" s="197"/>
      <c r="D1237" s="191" t="s">
        <v>136</v>
      </c>
      <c r="E1237" s="198" t="s">
        <v>1</v>
      </c>
      <c r="F1237" s="199" t="s">
        <v>83</v>
      </c>
      <c r="G1237" s="197"/>
      <c r="H1237" s="200">
        <v>1</v>
      </c>
      <c r="I1237" s="201"/>
      <c r="J1237" s="197"/>
      <c r="K1237" s="197"/>
      <c r="L1237" s="202"/>
      <c r="M1237" s="203"/>
      <c r="N1237" s="204"/>
      <c r="O1237" s="204"/>
      <c r="P1237" s="204"/>
      <c r="Q1237" s="204"/>
      <c r="R1237" s="204"/>
      <c r="S1237" s="204"/>
      <c r="T1237" s="205"/>
      <c r="AT1237" s="206" t="s">
        <v>136</v>
      </c>
      <c r="AU1237" s="206" t="s">
        <v>83</v>
      </c>
      <c r="AV1237" s="12" t="s">
        <v>85</v>
      </c>
      <c r="AW1237" s="12" t="s">
        <v>31</v>
      </c>
      <c r="AX1237" s="12" t="s">
        <v>75</v>
      </c>
      <c r="AY1237" s="206" t="s">
        <v>126</v>
      </c>
    </row>
    <row r="1238" spans="1:65" s="14" customFormat="1" ht="11.25">
      <c r="B1238" s="218"/>
      <c r="C1238" s="219"/>
      <c r="D1238" s="191" t="s">
        <v>136</v>
      </c>
      <c r="E1238" s="220" t="s">
        <v>1</v>
      </c>
      <c r="F1238" s="221" t="s">
        <v>1027</v>
      </c>
      <c r="G1238" s="219"/>
      <c r="H1238" s="220" t="s">
        <v>1</v>
      </c>
      <c r="I1238" s="222"/>
      <c r="J1238" s="219"/>
      <c r="K1238" s="219"/>
      <c r="L1238" s="223"/>
      <c r="M1238" s="224"/>
      <c r="N1238" s="225"/>
      <c r="O1238" s="225"/>
      <c r="P1238" s="225"/>
      <c r="Q1238" s="225"/>
      <c r="R1238" s="225"/>
      <c r="S1238" s="225"/>
      <c r="T1238" s="226"/>
      <c r="AT1238" s="227" t="s">
        <v>136</v>
      </c>
      <c r="AU1238" s="227" t="s">
        <v>83</v>
      </c>
      <c r="AV1238" s="14" t="s">
        <v>83</v>
      </c>
      <c r="AW1238" s="14" t="s">
        <v>31</v>
      </c>
      <c r="AX1238" s="14" t="s">
        <v>75</v>
      </c>
      <c r="AY1238" s="227" t="s">
        <v>126</v>
      </c>
    </row>
    <row r="1239" spans="1:65" s="12" customFormat="1" ht="11.25">
      <c r="B1239" s="196"/>
      <c r="C1239" s="197"/>
      <c r="D1239" s="191" t="s">
        <v>136</v>
      </c>
      <c r="E1239" s="198" t="s">
        <v>1</v>
      </c>
      <c r="F1239" s="199" t="s">
        <v>85</v>
      </c>
      <c r="G1239" s="197"/>
      <c r="H1239" s="200">
        <v>2</v>
      </c>
      <c r="I1239" s="201"/>
      <c r="J1239" s="197"/>
      <c r="K1239" s="197"/>
      <c r="L1239" s="202"/>
      <c r="M1239" s="203"/>
      <c r="N1239" s="204"/>
      <c r="O1239" s="204"/>
      <c r="P1239" s="204"/>
      <c r="Q1239" s="204"/>
      <c r="R1239" s="204"/>
      <c r="S1239" s="204"/>
      <c r="T1239" s="205"/>
      <c r="AT1239" s="206" t="s">
        <v>136</v>
      </c>
      <c r="AU1239" s="206" t="s">
        <v>83</v>
      </c>
      <c r="AV1239" s="12" t="s">
        <v>85</v>
      </c>
      <c r="AW1239" s="12" t="s">
        <v>31</v>
      </c>
      <c r="AX1239" s="12" t="s">
        <v>75</v>
      </c>
      <c r="AY1239" s="206" t="s">
        <v>126</v>
      </c>
    </row>
    <row r="1240" spans="1:65" s="14" customFormat="1" ht="11.25">
      <c r="B1240" s="218"/>
      <c r="C1240" s="219"/>
      <c r="D1240" s="191" t="s">
        <v>136</v>
      </c>
      <c r="E1240" s="220" t="s">
        <v>1</v>
      </c>
      <c r="F1240" s="221" t="s">
        <v>1028</v>
      </c>
      <c r="G1240" s="219"/>
      <c r="H1240" s="220" t="s">
        <v>1</v>
      </c>
      <c r="I1240" s="222"/>
      <c r="J1240" s="219"/>
      <c r="K1240" s="219"/>
      <c r="L1240" s="223"/>
      <c r="M1240" s="224"/>
      <c r="N1240" s="225"/>
      <c r="O1240" s="225"/>
      <c r="P1240" s="225"/>
      <c r="Q1240" s="225"/>
      <c r="R1240" s="225"/>
      <c r="S1240" s="225"/>
      <c r="T1240" s="226"/>
      <c r="AT1240" s="227" t="s">
        <v>136</v>
      </c>
      <c r="AU1240" s="227" t="s">
        <v>83</v>
      </c>
      <c r="AV1240" s="14" t="s">
        <v>83</v>
      </c>
      <c r="AW1240" s="14" t="s">
        <v>31</v>
      </c>
      <c r="AX1240" s="14" t="s">
        <v>75</v>
      </c>
      <c r="AY1240" s="227" t="s">
        <v>126</v>
      </c>
    </row>
    <row r="1241" spans="1:65" s="12" customFormat="1" ht="11.25">
      <c r="B1241" s="196"/>
      <c r="C1241" s="197"/>
      <c r="D1241" s="191" t="s">
        <v>136</v>
      </c>
      <c r="E1241" s="198" t="s">
        <v>1</v>
      </c>
      <c r="F1241" s="199" t="s">
        <v>83</v>
      </c>
      <c r="G1241" s="197"/>
      <c r="H1241" s="200">
        <v>1</v>
      </c>
      <c r="I1241" s="201"/>
      <c r="J1241" s="197"/>
      <c r="K1241" s="197"/>
      <c r="L1241" s="202"/>
      <c r="M1241" s="203"/>
      <c r="N1241" s="204"/>
      <c r="O1241" s="204"/>
      <c r="P1241" s="204"/>
      <c r="Q1241" s="204"/>
      <c r="R1241" s="204"/>
      <c r="S1241" s="204"/>
      <c r="T1241" s="205"/>
      <c r="AT1241" s="206" t="s">
        <v>136</v>
      </c>
      <c r="AU1241" s="206" t="s">
        <v>83</v>
      </c>
      <c r="AV1241" s="12" t="s">
        <v>85</v>
      </c>
      <c r="AW1241" s="12" t="s">
        <v>31</v>
      </c>
      <c r="AX1241" s="12" t="s">
        <v>75</v>
      </c>
      <c r="AY1241" s="206" t="s">
        <v>126</v>
      </c>
    </row>
    <row r="1242" spans="1:65" s="13" customFormat="1" ht="11.25">
      <c r="B1242" s="207"/>
      <c r="C1242" s="208"/>
      <c r="D1242" s="191" t="s">
        <v>136</v>
      </c>
      <c r="E1242" s="209" t="s">
        <v>1</v>
      </c>
      <c r="F1242" s="210" t="s">
        <v>138</v>
      </c>
      <c r="G1242" s="208"/>
      <c r="H1242" s="211">
        <v>4</v>
      </c>
      <c r="I1242" s="212"/>
      <c r="J1242" s="208"/>
      <c r="K1242" s="208"/>
      <c r="L1242" s="213"/>
      <c r="M1242" s="214"/>
      <c r="N1242" s="215"/>
      <c r="O1242" s="215"/>
      <c r="P1242" s="215"/>
      <c r="Q1242" s="215"/>
      <c r="R1242" s="215"/>
      <c r="S1242" s="215"/>
      <c r="T1242" s="216"/>
      <c r="AT1242" s="217" t="s">
        <v>136</v>
      </c>
      <c r="AU1242" s="217" t="s">
        <v>83</v>
      </c>
      <c r="AV1242" s="13" t="s">
        <v>133</v>
      </c>
      <c r="AW1242" s="13" t="s">
        <v>31</v>
      </c>
      <c r="AX1242" s="13" t="s">
        <v>83</v>
      </c>
      <c r="AY1242" s="217" t="s">
        <v>126</v>
      </c>
    </row>
    <row r="1243" spans="1:65" s="2" customFormat="1" ht="21.75" customHeight="1">
      <c r="A1243" s="33"/>
      <c r="B1243" s="34"/>
      <c r="C1243" s="228" t="s">
        <v>1459</v>
      </c>
      <c r="D1243" s="228" t="s">
        <v>433</v>
      </c>
      <c r="E1243" s="229" t="s">
        <v>814</v>
      </c>
      <c r="F1243" s="230" t="s">
        <v>815</v>
      </c>
      <c r="G1243" s="231" t="s">
        <v>142</v>
      </c>
      <c r="H1243" s="232">
        <v>5</v>
      </c>
      <c r="I1243" s="233"/>
      <c r="J1243" s="234">
        <f>ROUND(I1243*H1243,2)</f>
        <v>0</v>
      </c>
      <c r="K1243" s="230" t="s">
        <v>131</v>
      </c>
      <c r="L1243" s="38"/>
      <c r="M1243" s="235" t="s">
        <v>1</v>
      </c>
      <c r="N1243" s="236" t="s">
        <v>40</v>
      </c>
      <c r="O1243" s="70"/>
      <c r="P1243" s="187">
        <f>O1243*H1243</f>
        <v>0</v>
      </c>
      <c r="Q1243" s="187">
        <v>0</v>
      </c>
      <c r="R1243" s="187">
        <f>Q1243*H1243</f>
        <v>0</v>
      </c>
      <c r="S1243" s="187">
        <v>0</v>
      </c>
      <c r="T1243" s="188">
        <f>S1243*H1243</f>
        <v>0</v>
      </c>
      <c r="U1243" s="33"/>
      <c r="V1243" s="33"/>
      <c r="W1243" s="33"/>
      <c r="X1243" s="33"/>
      <c r="Y1243" s="33"/>
      <c r="Z1243" s="33"/>
      <c r="AA1243" s="33"/>
      <c r="AB1243" s="33"/>
      <c r="AC1243" s="33"/>
      <c r="AD1243" s="33"/>
      <c r="AE1243" s="33"/>
      <c r="AR1243" s="189" t="s">
        <v>796</v>
      </c>
      <c r="AT1243" s="189" t="s">
        <v>433</v>
      </c>
      <c r="AU1243" s="189" t="s">
        <v>83</v>
      </c>
      <c r="AY1243" s="16" t="s">
        <v>126</v>
      </c>
      <c r="BE1243" s="190">
        <f>IF(N1243="základní",J1243,0)</f>
        <v>0</v>
      </c>
      <c r="BF1243" s="190">
        <f>IF(N1243="snížená",J1243,0)</f>
        <v>0</v>
      </c>
      <c r="BG1243" s="190">
        <f>IF(N1243="zákl. přenesená",J1243,0)</f>
        <v>0</v>
      </c>
      <c r="BH1243" s="190">
        <f>IF(N1243="sníž. přenesená",J1243,0)</f>
        <v>0</v>
      </c>
      <c r="BI1243" s="190">
        <f>IF(N1243="nulová",J1243,0)</f>
        <v>0</v>
      </c>
      <c r="BJ1243" s="16" t="s">
        <v>83</v>
      </c>
      <c r="BK1243" s="190">
        <f>ROUND(I1243*H1243,2)</f>
        <v>0</v>
      </c>
      <c r="BL1243" s="16" t="s">
        <v>796</v>
      </c>
      <c r="BM1243" s="189" t="s">
        <v>1460</v>
      </c>
    </row>
    <row r="1244" spans="1:65" s="2" customFormat="1" ht="11.25">
      <c r="A1244" s="33"/>
      <c r="B1244" s="34"/>
      <c r="C1244" s="35"/>
      <c r="D1244" s="191" t="s">
        <v>135</v>
      </c>
      <c r="E1244" s="35"/>
      <c r="F1244" s="192" t="s">
        <v>815</v>
      </c>
      <c r="G1244" s="35"/>
      <c r="H1244" s="35"/>
      <c r="I1244" s="193"/>
      <c r="J1244" s="35"/>
      <c r="K1244" s="35"/>
      <c r="L1244" s="38"/>
      <c r="M1244" s="194"/>
      <c r="N1244" s="195"/>
      <c r="O1244" s="70"/>
      <c r="P1244" s="70"/>
      <c r="Q1244" s="70"/>
      <c r="R1244" s="70"/>
      <c r="S1244" s="70"/>
      <c r="T1244" s="71"/>
      <c r="U1244" s="33"/>
      <c r="V1244" s="33"/>
      <c r="W1244" s="33"/>
      <c r="X1244" s="33"/>
      <c r="Y1244" s="33"/>
      <c r="Z1244" s="33"/>
      <c r="AA1244" s="33"/>
      <c r="AB1244" s="33"/>
      <c r="AC1244" s="33"/>
      <c r="AD1244" s="33"/>
      <c r="AE1244" s="33"/>
      <c r="AT1244" s="16" t="s">
        <v>135</v>
      </c>
      <c r="AU1244" s="16" t="s">
        <v>83</v>
      </c>
    </row>
    <row r="1245" spans="1:65" s="14" customFormat="1" ht="11.25">
      <c r="B1245" s="218"/>
      <c r="C1245" s="219"/>
      <c r="D1245" s="191" t="s">
        <v>136</v>
      </c>
      <c r="E1245" s="220" t="s">
        <v>1</v>
      </c>
      <c r="F1245" s="221" t="s">
        <v>1024</v>
      </c>
      <c r="G1245" s="219"/>
      <c r="H1245" s="220" t="s">
        <v>1</v>
      </c>
      <c r="I1245" s="222"/>
      <c r="J1245" s="219"/>
      <c r="K1245" s="219"/>
      <c r="L1245" s="223"/>
      <c r="M1245" s="224"/>
      <c r="N1245" s="225"/>
      <c r="O1245" s="225"/>
      <c r="P1245" s="225"/>
      <c r="Q1245" s="225"/>
      <c r="R1245" s="225"/>
      <c r="S1245" s="225"/>
      <c r="T1245" s="226"/>
      <c r="AT1245" s="227" t="s">
        <v>136</v>
      </c>
      <c r="AU1245" s="227" t="s">
        <v>83</v>
      </c>
      <c r="AV1245" s="14" t="s">
        <v>83</v>
      </c>
      <c r="AW1245" s="14" t="s">
        <v>31</v>
      </c>
      <c r="AX1245" s="14" t="s">
        <v>75</v>
      </c>
      <c r="AY1245" s="227" t="s">
        <v>126</v>
      </c>
    </row>
    <row r="1246" spans="1:65" s="12" customFormat="1" ht="11.25">
      <c r="B1246" s="196"/>
      <c r="C1246" s="197"/>
      <c r="D1246" s="191" t="s">
        <v>136</v>
      </c>
      <c r="E1246" s="198" t="s">
        <v>1</v>
      </c>
      <c r="F1246" s="199" t="s">
        <v>83</v>
      </c>
      <c r="G1246" s="197"/>
      <c r="H1246" s="200">
        <v>1</v>
      </c>
      <c r="I1246" s="201"/>
      <c r="J1246" s="197"/>
      <c r="K1246" s="197"/>
      <c r="L1246" s="202"/>
      <c r="M1246" s="203"/>
      <c r="N1246" s="204"/>
      <c r="O1246" s="204"/>
      <c r="P1246" s="204"/>
      <c r="Q1246" s="204"/>
      <c r="R1246" s="204"/>
      <c r="S1246" s="204"/>
      <c r="T1246" s="205"/>
      <c r="AT1246" s="206" t="s">
        <v>136</v>
      </c>
      <c r="AU1246" s="206" t="s">
        <v>83</v>
      </c>
      <c r="AV1246" s="12" t="s">
        <v>85</v>
      </c>
      <c r="AW1246" s="12" t="s">
        <v>31</v>
      </c>
      <c r="AX1246" s="12" t="s">
        <v>75</v>
      </c>
      <c r="AY1246" s="206" t="s">
        <v>126</v>
      </c>
    </row>
    <row r="1247" spans="1:65" s="14" customFormat="1" ht="11.25">
      <c r="B1247" s="218"/>
      <c r="C1247" s="219"/>
      <c r="D1247" s="191" t="s">
        <v>136</v>
      </c>
      <c r="E1247" s="220" t="s">
        <v>1</v>
      </c>
      <c r="F1247" s="221" t="s">
        <v>1027</v>
      </c>
      <c r="G1247" s="219"/>
      <c r="H1247" s="220" t="s">
        <v>1</v>
      </c>
      <c r="I1247" s="222"/>
      <c r="J1247" s="219"/>
      <c r="K1247" s="219"/>
      <c r="L1247" s="223"/>
      <c r="M1247" s="224"/>
      <c r="N1247" s="225"/>
      <c r="O1247" s="225"/>
      <c r="P1247" s="225"/>
      <c r="Q1247" s="225"/>
      <c r="R1247" s="225"/>
      <c r="S1247" s="225"/>
      <c r="T1247" s="226"/>
      <c r="AT1247" s="227" t="s">
        <v>136</v>
      </c>
      <c r="AU1247" s="227" t="s">
        <v>83</v>
      </c>
      <c r="AV1247" s="14" t="s">
        <v>83</v>
      </c>
      <c r="AW1247" s="14" t="s">
        <v>31</v>
      </c>
      <c r="AX1247" s="14" t="s">
        <v>75</v>
      </c>
      <c r="AY1247" s="227" t="s">
        <v>126</v>
      </c>
    </row>
    <row r="1248" spans="1:65" s="12" customFormat="1" ht="11.25">
      <c r="B1248" s="196"/>
      <c r="C1248" s="197"/>
      <c r="D1248" s="191" t="s">
        <v>136</v>
      </c>
      <c r="E1248" s="198" t="s">
        <v>1</v>
      </c>
      <c r="F1248" s="199" t="s">
        <v>85</v>
      </c>
      <c r="G1248" s="197"/>
      <c r="H1248" s="200">
        <v>2</v>
      </c>
      <c r="I1248" s="201"/>
      <c r="J1248" s="197"/>
      <c r="K1248" s="197"/>
      <c r="L1248" s="202"/>
      <c r="M1248" s="203"/>
      <c r="N1248" s="204"/>
      <c r="O1248" s="204"/>
      <c r="P1248" s="204"/>
      <c r="Q1248" s="204"/>
      <c r="R1248" s="204"/>
      <c r="S1248" s="204"/>
      <c r="T1248" s="205"/>
      <c r="AT1248" s="206" t="s">
        <v>136</v>
      </c>
      <c r="AU1248" s="206" t="s">
        <v>83</v>
      </c>
      <c r="AV1248" s="12" t="s">
        <v>85</v>
      </c>
      <c r="AW1248" s="12" t="s">
        <v>31</v>
      </c>
      <c r="AX1248" s="12" t="s">
        <v>75</v>
      </c>
      <c r="AY1248" s="206" t="s">
        <v>126</v>
      </c>
    </row>
    <row r="1249" spans="1:51" s="14" customFormat="1" ht="11.25">
      <c r="B1249" s="218"/>
      <c r="C1249" s="219"/>
      <c r="D1249" s="191" t="s">
        <v>136</v>
      </c>
      <c r="E1249" s="220" t="s">
        <v>1</v>
      </c>
      <c r="F1249" s="221" t="s">
        <v>1461</v>
      </c>
      <c r="G1249" s="219"/>
      <c r="H1249" s="220" t="s">
        <v>1</v>
      </c>
      <c r="I1249" s="222"/>
      <c r="J1249" s="219"/>
      <c r="K1249" s="219"/>
      <c r="L1249" s="223"/>
      <c r="M1249" s="224"/>
      <c r="N1249" s="225"/>
      <c r="O1249" s="225"/>
      <c r="P1249" s="225"/>
      <c r="Q1249" s="225"/>
      <c r="R1249" s="225"/>
      <c r="S1249" s="225"/>
      <c r="T1249" s="226"/>
      <c r="AT1249" s="227" t="s">
        <v>136</v>
      </c>
      <c r="AU1249" s="227" t="s">
        <v>83</v>
      </c>
      <c r="AV1249" s="14" t="s">
        <v>83</v>
      </c>
      <c r="AW1249" s="14" t="s">
        <v>31</v>
      </c>
      <c r="AX1249" s="14" t="s">
        <v>75</v>
      </c>
      <c r="AY1249" s="227" t="s">
        <v>126</v>
      </c>
    </row>
    <row r="1250" spans="1:51" s="12" customFormat="1" ht="11.25">
      <c r="B1250" s="196"/>
      <c r="C1250" s="197"/>
      <c r="D1250" s="191" t="s">
        <v>136</v>
      </c>
      <c r="E1250" s="198" t="s">
        <v>1</v>
      </c>
      <c r="F1250" s="199" t="s">
        <v>83</v>
      </c>
      <c r="G1250" s="197"/>
      <c r="H1250" s="200">
        <v>1</v>
      </c>
      <c r="I1250" s="201"/>
      <c r="J1250" s="197"/>
      <c r="K1250" s="197"/>
      <c r="L1250" s="202"/>
      <c r="M1250" s="203"/>
      <c r="N1250" s="204"/>
      <c r="O1250" s="204"/>
      <c r="P1250" s="204"/>
      <c r="Q1250" s="204"/>
      <c r="R1250" s="204"/>
      <c r="S1250" s="204"/>
      <c r="T1250" s="205"/>
      <c r="AT1250" s="206" t="s">
        <v>136</v>
      </c>
      <c r="AU1250" s="206" t="s">
        <v>83</v>
      </c>
      <c r="AV1250" s="12" t="s">
        <v>85</v>
      </c>
      <c r="AW1250" s="12" t="s">
        <v>31</v>
      </c>
      <c r="AX1250" s="12" t="s">
        <v>75</v>
      </c>
      <c r="AY1250" s="206" t="s">
        <v>126</v>
      </c>
    </row>
    <row r="1251" spans="1:51" s="14" customFormat="1" ht="11.25">
      <c r="B1251" s="218"/>
      <c r="C1251" s="219"/>
      <c r="D1251" s="191" t="s">
        <v>136</v>
      </c>
      <c r="E1251" s="220" t="s">
        <v>1</v>
      </c>
      <c r="F1251" s="221" t="s">
        <v>1028</v>
      </c>
      <c r="G1251" s="219"/>
      <c r="H1251" s="220" t="s">
        <v>1</v>
      </c>
      <c r="I1251" s="222"/>
      <c r="J1251" s="219"/>
      <c r="K1251" s="219"/>
      <c r="L1251" s="223"/>
      <c r="M1251" s="224"/>
      <c r="N1251" s="225"/>
      <c r="O1251" s="225"/>
      <c r="P1251" s="225"/>
      <c r="Q1251" s="225"/>
      <c r="R1251" s="225"/>
      <c r="S1251" s="225"/>
      <c r="T1251" s="226"/>
      <c r="AT1251" s="227" t="s">
        <v>136</v>
      </c>
      <c r="AU1251" s="227" t="s">
        <v>83</v>
      </c>
      <c r="AV1251" s="14" t="s">
        <v>83</v>
      </c>
      <c r="AW1251" s="14" t="s">
        <v>31</v>
      </c>
      <c r="AX1251" s="14" t="s">
        <v>75</v>
      </c>
      <c r="AY1251" s="227" t="s">
        <v>126</v>
      </c>
    </row>
    <row r="1252" spans="1:51" s="12" customFormat="1" ht="11.25">
      <c r="B1252" s="196"/>
      <c r="C1252" s="197"/>
      <c r="D1252" s="191" t="s">
        <v>136</v>
      </c>
      <c r="E1252" s="198" t="s">
        <v>1</v>
      </c>
      <c r="F1252" s="199" t="s">
        <v>83</v>
      </c>
      <c r="G1252" s="197"/>
      <c r="H1252" s="200">
        <v>1</v>
      </c>
      <c r="I1252" s="201"/>
      <c r="J1252" s="197"/>
      <c r="K1252" s="197"/>
      <c r="L1252" s="202"/>
      <c r="M1252" s="203"/>
      <c r="N1252" s="204"/>
      <c r="O1252" s="204"/>
      <c r="P1252" s="204"/>
      <c r="Q1252" s="204"/>
      <c r="R1252" s="204"/>
      <c r="S1252" s="204"/>
      <c r="T1252" s="205"/>
      <c r="AT1252" s="206" t="s">
        <v>136</v>
      </c>
      <c r="AU1252" s="206" t="s">
        <v>83</v>
      </c>
      <c r="AV1252" s="12" t="s">
        <v>85</v>
      </c>
      <c r="AW1252" s="12" t="s">
        <v>31</v>
      </c>
      <c r="AX1252" s="12" t="s">
        <v>75</v>
      </c>
      <c r="AY1252" s="206" t="s">
        <v>126</v>
      </c>
    </row>
    <row r="1253" spans="1:51" s="13" customFormat="1" ht="11.25">
      <c r="B1253" s="207"/>
      <c r="C1253" s="208"/>
      <c r="D1253" s="191" t="s">
        <v>136</v>
      </c>
      <c r="E1253" s="209" t="s">
        <v>1</v>
      </c>
      <c r="F1253" s="210" t="s">
        <v>138</v>
      </c>
      <c r="G1253" s="208"/>
      <c r="H1253" s="211">
        <v>5</v>
      </c>
      <c r="I1253" s="212"/>
      <c r="J1253" s="208"/>
      <c r="K1253" s="208"/>
      <c r="L1253" s="213"/>
      <c r="M1253" s="237"/>
      <c r="N1253" s="238"/>
      <c r="O1253" s="238"/>
      <c r="P1253" s="238"/>
      <c r="Q1253" s="238"/>
      <c r="R1253" s="238"/>
      <c r="S1253" s="238"/>
      <c r="T1253" s="239"/>
      <c r="AT1253" s="217" t="s">
        <v>136</v>
      </c>
      <c r="AU1253" s="217" t="s">
        <v>83</v>
      </c>
      <c r="AV1253" s="13" t="s">
        <v>133</v>
      </c>
      <c r="AW1253" s="13" t="s">
        <v>31</v>
      </c>
      <c r="AX1253" s="13" t="s">
        <v>83</v>
      </c>
      <c r="AY1253" s="217" t="s">
        <v>126</v>
      </c>
    </row>
    <row r="1254" spans="1:51" s="2" customFormat="1" ht="6.95" customHeight="1">
      <c r="A1254" s="33"/>
      <c r="B1254" s="53"/>
      <c r="C1254" s="54"/>
      <c r="D1254" s="54"/>
      <c r="E1254" s="54"/>
      <c r="F1254" s="54"/>
      <c r="G1254" s="54"/>
      <c r="H1254" s="54"/>
      <c r="I1254" s="54"/>
      <c r="J1254" s="54"/>
      <c r="K1254" s="54"/>
      <c r="L1254" s="38"/>
      <c r="M1254" s="33"/>
      <c r="O1254" s="33"/>
      <c r="P1254" s="33"/>
      <c r="Q1254" s="33"/>
      <c r="R1254" s="33"/>
      <c r="S1254" s="33"/>
      <c r="T1254" s="33"/>
      <c r="U1254" s="33"/>
      <c r="V1254" s="33"/>
      <c r="W1254" s="33"/>
      <c r="X1254" s="33"/>
      <c r="Y1254" s="33"/>
      <c r="Z1254" s="33"/>
      <c r="AA1254" s="33"/>
      <c r="AB1254" s="33"/>
      <c r="AC1254" s="33"/>
      <c r="AD1254" s="33"/>
      <c r="AE1254" s="33"/>
    </row>
  </sheetData>
  <sheetProtection password="CF50" sheet="1" objects="1" scenarios="1" formatColumns="0" formatRows="0" autoFilter="0"/>
  <autoFilter ref="C119:K125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852"/>
  <sheetViews>
    <sheetView showGridLines="0" tabSelected="1" topLeftCell="A102" workbookViewId="0">
      <selection activeCell="I122" sqref="I122:I183"/>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91</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1462</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ROUND((SUM(BE120:BE851)),  2)</f>
        <v>0</v>
      </c>
      <c r="G33" s="33"/>
      <c r="H33" s="33"/>
      <c r="I33" s="123">
        <v>0.21</v>
      </c>
      <c r="J33" s="122">
        <f>ROUND(((SUM(BE120:BE851))*I33),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ROUND((SUM(BF120:BF851)),  2)</f>
        <v>0</v>
      </c>
      <c r="G34" s="33"/>
      <c r="H34" s="33"/>
      <c r="I34" s="123">
        <v>0.15</v>
      </c>
      <c r="J34" s="122">
        <f>ROUND(((SUM(BF120:BF851))*I34),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ROUND((SUM(BG120:BG851)),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ROUND((SUM(BH120:BH851)),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ROUND((SUM(BI120:BI851)),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03 - Zbraslavice - Želivec</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106</v>
      </c>
      <c r="E97" s="149"/>
      <c r="F97" s="149"/>
      <c r="G97" s="149"/>
      <c r="H97" s="149"/>
      <c r="I97" s="149"/>
      <c r="J97" s="150">
        <f>J121</f>
        <v>0</v>
      </c>
      <c r="K97" s="147"/>
      <c r="L97" s="151"/>
    </row>
    <row r="98" spans="1:31" s="9" customFormat="1" ht="24.95" customHeight="1">
      <c r="B98" s="146"/>
      <c r="C98" s="147"/>
      <c r="D98" s="148" t="s">
        <v>107</v>
      </c>
      <c r="E98" s="149"/>
      <c r="F98" s="149"/>
      <c r="G98" s="149"/>
      <c r="H98" s="149"/>
      <c r="I98" s="149"/>
      <c r="J98" s="150">
        <f>J188</f>
        <v>0</v>
      </c>
      <c r="K98" s="147"/>
      <c r="L98" s="151"/>
    </row>
    <row r="99" spans="1:31" s="9" customFormat="1" ht="24.95" customHeight="1">
      <c r="B99" s="146"/>
      <c r="C99" s="147"/>
      <c r="D99" s="148" t="s">
        <v>108</v>
      </c>
      <c r="E99" s="149"/>
      <c r="F99" s="149"/>
      <c r="G99" s="149"/>
      <c r="H99" s="149"/>
      <c r="I99" s="149"/>
      <c r="J99" s="150">
        <f>J450</f>
        <v>0</v>
      </c>
      <c r="K99" s="147"/>
      <c r="L99" s="151"/>
    </row>
    <row r="100" spans="1:31" s="9" customFormat="1" ht="24.95" customHeight="1">
      <c r="B100" s="146"/>
      <c r="C100" s="147"/>
      <c r="D100" s="148" t="s">
        <v>109</v>
      </c>
      <c r="E100" s="149"/>
      <c r="F100" s="149"/>
      <c r="G100" s="149"/>
      <c r="H100" s="149"/>
      <c r="I100" s="149"/>
      <c r="J100" s="150">
        <f>J835</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110</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Oprava trati v úseku Zruč nad Sázavou - Červené Janovice</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99</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03 - Zbraslavice - Želivec</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30. 11. 2022</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Hospodková Marcela</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111</v>
      </c>
      <c r="D119" s="155" t="s">
        <v>60</v>
      </c>
      <c r="E119" s="155" t="s">
        <v>56</v>
      </c>
      <c r="F119" s="155" t="s">
        <v>57</v>
      </c>
      <c r="G119" s="155" t="s">
        <v>112</v>
      </c>
      <c r="H119" s="155" t="s">
        <v>113</v>
      </c>
      <c r="I119" s="155" t="s">
        <v>114</v>
      </c>
      <c r="J119" s="155" t="s">
        <v>103</v>
      </c>
      <c r="K119" s="156" t="s">
        <v>115</v>
      </c>
      <c r="L119" s="157"/>
      <c r="M119" s="74" t="s">
        <v>1</v>
      </c>
      <c r="N119" s="75" t="s">
        <v>39</v>
      </c>
      <c r="O119" s="75" t="s">
        <v>116</v>
      </c>
      <c r="P119" s="75" t="s">
        <v>117</v>
      </c>
      <c r="Q119" s="75" t="s">
        <v>118</v>
      </c>
      <c r="R119" s="75" t="s">
        <v>119</v>
      </c>
      <c r="S119" s="75" t="s">
        <v>120</v>
      </c>
      <c r="T119" s="76" t="s">
        <v>121</v>
      </c>
      <c r="U119" s="152"/>
      <c r="V119" s="152"/>
      <c r="W119" s="152"/>
      <c r="X119" s="152"/>
      <c r="Y119" s="152"/>
      <c r="Z119" s="152"/>
      <c r="AA119" s="152"/>
      <c r="AB119" s="152"/>
      <c r="AC119" s="152"/>
      <c r="AD119" s="152"/>
      <c r="AE119" s="152"/>
    </row>
    <row r="120" spans="1:65" s="2" customFormat="1" ht="22.9" customHeight="1">
      <c r="A120" s="33"/>
      <c r="B120" s="34"/>
      <c r="C120" s="81" t="s">
        <v>122</v>
      </c>
      <c r="D120" s="35"/>
      <c r="E120" s="35"/>
      <c r="F120" s="35"/>
      <c r="G120" s="35"/>
      <c r="H120" s="35"/>
      <c r="I120" s="35"/>
      <c r="J120" s="158">
        <f>BK120</f>
        <v>0</v>
      </c>
      <c r="K120" s="35"/>
      <c r="L120" s="38"/>
      <c r="M120" s="77"/>
      <c r="N120" s="159"/>
      <c r="O120" s="78"/>
      <c r="P120" s="160">
        <f>P121+P188+P450+P835</f>
        <v>0</v>
      </c>
      <c r="Q120" s="78"/>
      <c r="R120" s="160">
        <f>R121+R188+R450+R835</f>
        <v>24242.92743</v>
      </c>
      <c r="S120" s="78"/>
      <c r="T120" s="161">
        <f>T121+T188+T450+T835</f>
        <v>0</v>
      </c>
      <c r="U120" s="33"/>
      <c r="V120" s="33"/>
      <c r="W120" s="33"/>
      <c r="X120" s="33"/>
      <c r="Y120" s="33"/>
      <c r="Z120" s="33"/>
      <c r="AA120" s="33"/>
      <c r="AB120" s="33"/>
      <c r="AC120" s="33"/>
      <c r="AD120" s="33"/>
      <c r="AE120" s="33"/>
      <c r="AT120" s="16" t="s">
        <v>74</v>
      </c>
      <c r="AU120" s="16" t="s">
        <v>105</v>
      </c>
      <c r="BK120" s="162">
        <f>BK121+BK188+BK450+BK835</f>
        <v>0</v>
      </c>
    </row>
    <row r="121" spans="1:65" s="11" customFormat="1" ht="25.9" customHeight="1">
      <c r="B121" s="163"/>
      <c r="C121" s="164"/>
      <c r="D121" s="165" t="s">
        <v>74</v>
      </c>
      <c r="E121" s="166" t="s">
        <v>123</v>
      </c>
      <c r="F121" s="166" t="s">
        <v>124</v>
      </c>
      <c r="G121" s="164"/>
      <c r="H121" s="164"/>
      <c r="I121" s="167"/>
      <c r="J121" s="168">
        <f>BK121</f>
        <v>0</v>
      </c>
      <c r="K121" s="164"/>
      <c r="L121" s="169"/>
      <c r="M121" s="170"/>
      <c r="N121" s="171"/>
      <c r="O121" s="171"/>
      <c r="P121" s="172">
        <f>SUM(P122:P187)</f>
        <v>0</v>
      </c>
      <c r="Q121" s="171"/>
      <c r="R121" s="172">
        <f>SUM(R122:R187)</f>
        <v>0.75109999999999988</v>
      </c>
      <c r="S121" s="171"/>
      <c r="T121" s="173">
        <f>SUM(T122:T187)</f>
        <v>0</v>
      </c>
      <c r="AR121" s="174" t="s">
        <v>125</v>
      </c>
      <c r="AT121" s="175" t="s">
        <v>74</v>
      </c>
      <c r="AU121" s="175" t="s">
        <v>75</v>
      </c>
      <c r="AY121" s="174" t="s">
        <v>126</v>
      </c>
      <c r="BK121" s="176">
        <f>SUM(BK122:BK187)</f>
        <v>0</v>
      </c>
    </row>
    <row r="122" spans="1:65" s="2" customFormat="1" ht="16.5" customHeight="1">
      <c r="A122" s="33"/>
      <c r="B122" s="34"/>
      <c r="C122" s="177" t="s">
        <v>83</v>
      </c>
      <c r="D122" s="177" t="s">
        <v>127</v>
      </c>
      <c r="E122" s="178" t="s">
        <v>172</v>
      </c>
      <c r="F122" s="179" t="s">
        <v>173</v>
      </c>
      <c r="G122" s="180" t="s">
        <v>142</v>
      </c>
      <c r="H122" s="181">
        <v>6</v>
      </c>
      <c r="I122" s="291"/>
      <c r="J122" s="183">
        <f>ROUND(I122*H122,2)</f>
        <v>0</v>
      </c>
      <c r="K122" s="179" t="s">
        <v>131</v>
      </c>
      <c r="L122" s="184"/>
      <c r="M122" s="185" t="s">
        <v>1</v>
      </c>
      <c r="N122" s="186" t="s">
        <v>40</v>
      </c>
      <c r="O122" s="70"/>
      <c r="P122" s="187">
        <f>O122*H122</f>
        <v>0</v>
      </c>
      <c r="Q122" s="187">
        <v>8.0000000000000002E-3</v>
      </c>
      <c r="R122" s="187">
        <f>Q122*H122</f>
        <v>4.8000000000000001E-2</v>
      </c>
      <c r="S122" s="187">
        <v>0</v>
      </c>
      <c r="T122" s="188">
        <f>S122*H122</f>
        <v>0</v>
      </c>
      <c r="U122" s="33"/>
      <c r="V122" s="33"/>
      <c r="W122" s="33"/>
      <c r="X122" s="33"/>
      <c r="Y122" s="33"/>
      <c r="Z122" s="33"/>
      <c r="AA122" s="33"/>
      <c r="AB122" s="33"/>
      <c r="AC122" s="33"/>
      <c r="AD122" s="33"/>
      <c r="AE122" s="33"/>
      <c r="AR122" s="189" t="s">
        <v>132</v>
      </c>
      <c r="AT122" s="189" t="s">
        <v>127</v>
      </c>
      <c r="AU122" s="189" t="s">
        <v>83</v>
      </c>
      <c r="AY122" s="16" t="s">
        <v>126</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133</v>
      </c>
      <c r="BM122" s="189" t="s">
        <v>1463</v>
      </c>
    </row>
    <row r="123" spans="1:65" s="2" customFormat="1" ht="11.25">
      <c r="A123" s="33"/>
      <c r="B123" s="34"/>
      <c r="C123" s="35"/>
      <c r="D123" s="191" t="s">
        <v>135</v>
      </c>
      <c r="E123" s="35"/>
      <c r="F123" s="192" t="s">
        <v>173</v>
      </c>
      <c r="G123" s="35"/>
      <c r="H123" s="35"/>
      <c r="I123" s="35"/>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135</v>
      </c>
      <c r="AU123" s="16" t="s">
        <v>83</v>
      </c>
    </row>
    <row r="124" spans="1:65" s="12" customFormat="1" ht="11.25">
      <c r="B124" s="196"/>
      <c r="C124" s="197"/>
      <c r="D124" s="191" t="s">
        <v>136</v>
      </c>
      <c r="E124" s="198" t="s">
        <v>1</v>
      </c>
      <c r="F124" s="199" t="s">
        <v>162</v>
      </c>
      <c r="G124" s="197"/>
      <c r="H124" s="200">
        <v>6</v>
      </c>
      <c r="I124" s="197"/>
      <c r="J124" s="197"/>
      <c r="K124" s="197"/>
      <c r="L124" s="202"/>
      <c r="M124" s="203"/>
      <c r="N124" s="204"/>
      <c r="O124" s="204"/>
      <c r="P124" s="204"/>
      <c r="Q124" s="204"/>
      <c r="R124" s="204"/>
      <c r="S124" s="204"/>
      <c r="T124" s="205"/>
      <c r="AT124" s="206" t="s">
        <v>136</v>
      </c>
      <c r="AU124" s="206" t="s">
        <v>83</v>
      </c>
      <c r="AV124" s="12" t="s">
        <v>85</v>
      </c>
      <c r="AW124" s="12" t="s">
        <v>31</v>
      </c>
      <c r="AX124" s="12" t="s">
        <v>75</v>
      </c>
      <c r="AY124" s="206" t="s">
        <v>126</v>
      </c>
    </row>
    <row r="125" spans="1:65" s="13" customFormat="1" ht="11.25">
      <c r="B125" s="207"/>
      <c r="C125" s="208"/>
      <c r="D125" s="191" t="s">
        <v>136</v>
      </c>
      <c r="E125" s="209" t="s">
        <v>1</v>
      </c>
      <c r="F125" s="210" t="s">
        <v>138</v>
      </c>
      <c r="G125" s="208"/>
      <c r="H125" s="211">
        <v>6</v>
      </c>
      <c r="I125" s="208"/>
      <c r="J125" s="208"/>
      <c r="K125" s="208"/>
      <c r="L125" s="213"/>
      <c r="M125" s="214"/>
      <c r="N125" s="215"/>
      <c r="O125" s="215"/>
      <c r="P125" s="215"/>
      <c r="Q125" s="215"/>
      <c r="R125" s="215"/>
      <c r="S125" s="215"/>
      <c r="T125" s="216"/>
      <c r="AT125" s="217" t="s">
        <v>136</v>
      </c>
      <c r="AU125" s="217" t="s">
        <v>83</v>
      </c>
      <c r="AV125" s="13" t="s">
        <v>133</v>
      </c>
      <c r="AW125" s="13" t="s">
        <v>31</v>
      </c>
      <c r="AX125" s="13" t="s">
        <v>83</v>
      </c>
      <c r="AY125" s="217" t="s">
        <v>126</v>
      </c>
    </row>
    <row r="126" spans="1:65" s="14" customFormat="1" ht="11.25">
      <c r="B126" s="218"/>
      <c r="C126" s="219"/>
      <c r="D126" s="191" t="s">
        <v>136</v>
      </c>
      <c r="E126" s="220" t="s">
        <v>1</v>
      </c>
      <c r="F126" s="221" t="s">
        <v>139</v>
      </c>
      <c r="G126" s="219"/>
      <c r="H126" s="220" t="s">
        <v>1</v>
      </c>
      <c r="I126" s="219"/>
      <c r="J126" s="219"/>
      <c r="K126" s="219"/>
      <c r="L126" s="223"/>
      <c r="M126" s="224"/>
      <c r="N126" s="225"/>
      <c r="O126" s="225"/>
      <c r="P126" s="225"/>
      <c r="Q126" s="225"/>
      <c r="R126" s="225"/>
      <c r="S126" s="225"/>
      <c r="T126" s="226"/>
      <c r="AT126" s="227" t="s">
        <v>136</v>
      </c>
      <c r="AU126" s="227" t="s">
        <v>83</v>
      </c>
      <c r="AV126" s="14" t="s">
        <v>83</v>
      </c>
      <c r="AW126" s="14" t="s">
        <v>31</v>
      </c>
      <c r="AX126" s="14" t="s">
        <v>75</v>
      </c>
      <c r="AY126" s="227" t="s">
        <v>126</v>
      </c>
    </row>
    <row r="127" spans="1:65" s="2" customFormat="1" ht="16.5" customHeight="1">
      <c r="A127" s="33"/>
      <c r="B127" s="34"/>
      <c r="C127" s="177" t="s">
        <v>85</v>
      </c>
      <c r="D127" s="177" t="s">
        <v>127</v>
      </c>
      <c r="E127" s="178" t="s">
        <v>192</v>
      </c>
      <c r="F127" s="179" t="s">
        <v>193</v>
      </c>
      <c r="G127" s="180" t="s">
        <v>142</v>
      </c>
      <c r="H127" s="181">
        <v>6</v>
      </c>
      <c r="I127" s="291"/>
      <c r="J127" s="183">
        <f>ROUND(I127*H127,2)</f>
        <v>0</v>
      </c>
      <c r="K127" s="179" t="s">
        <v>131</v>
      </c>
      <c r="L127" s="184"/>
      <c r="M127" s="185" t="s">
        <v>1</v>
      </c>
      <c r="N127" s="186" t="s">
        <v>40</v>
      </c>
      <c r="O127" s="70"/>
      <c r="P127" s="187">
        <f>O127*H127</f>
        <v>0</v>
      </c>
      <c r="Q127" s="187">
        <v>3.0000000000000001E-3</v>
      </c>
      <c r="R127" s="187">
        <f>Q127*H127</f>
        <v>1.8000000000000002E-2</v>
      </c>
      <c r="S127" s="187">
        <v>0</v>
      </c>
      <c r="T127" s="188">
        <f>S127*H127</f>
        <v>0</v>
      </c>
      <c r="U127" s="33"/>
      <c r="V127" s="33"/>
      <c r="W127" s="33"/>
      <c r="X127" s="33"/>
      <c r="Y127" s="33"/>
      <c r="Z127" s="33"/>
      <c r="AA127" s="33"/>
      <c r="AB127" s="33"/>
      <c r="AC127" s="33"/>
      <c r="AD127" s="33"/>
      <c r="AE127" s="33"/>
      <c r="AR127" s="189" t="s">
        <v>132</v>
      </c>
      <c r="AT127" s="189" t="s">
        <v>127</v>
      </c>
      <c r="AU127" s="189" t="s">
        <v>83</v>
      </c>
      <c r="AY127" s="16" t="s">
        <v>126</v>
      </c>
      <c r="BE127" s="190">
        <f>IF(N127="základní",J127,0)</f>
        <v>0</v>
      </c>
      <c r="BF127" s="190">
        <f>IF(N127="snížená",J127,0)</f>
        <v>0</v>
      </c>
      <c r="BG127" s="190">
        <f>IF(N127="zákl. přenesená",J127,0)</f>
        <v>0</v>
      </c>
      <c r="BH127" s="190">
        <f>IF(N127="sníž. přenesená",J127,0)</f>
        <v>0</v>
      </c>
      <c r="BI127" s="190">
        <f>IF(N127="nulová",J127,0)</f>
        <v>0</v>
      </c>
      <c r="BJ127" s="16" t="s">
        <v>83</v>
      </c>
      <c r="BK127" s="190">
        <f>ROUND(I127*H127,2)</f>
        <v>0</v>
      </c>
      <c r="BL127" s="16" t="s">
        <v>133</v>
      </c>
      <c r="BM127" s="189" t="s">
        <v>1464</v>
      </c>
    </row>
    <row r="128" spans="1:65" s="2" customFormat="1" ht="11.25">
      <c r="A128" s="33"/>
      <c r="B128" s="34"/>
      <c r="C128" s="35"/>
      <c r="D128" s="191" t="s">
        <v>135</v>
      </c>
      <c r="E128" s="35"/>
      <c r="F128" s="192" t="s">
        <v>193</v>
      </c>
      <c r="G128" s="35"/>
      <c r="H128" s="35"/>
      <c r="I128" s="35"/>
      <c r="J128" s="35"/>
      <c r="K128" s="35"/>
      <c r="L128" s="38"/>
      <c r="M128" s="194"/>
      <c r="N128" s="195"/>
      <c r="O128" s="70"/>
      <c r="P128" s="70"/>
      <c r="Q128" s="70"/>
      <c r="R128" s="70"/>
      <c r="S128" s="70"/>
      <c r="T128" s="71"/>
      <c r="U128" s="33"/>
      <c r="V128" s="33"/>
      <c r="W128" s="33"/>
      <c r="X128" s="33"/>
      <c r="Y128" s="33"/>
      <c r="Z128" s="33"/>
      <c r="AA128" s="33"/>
      <c r="AB128" s="33"/>
      <c r="AC128" s="33"/>
      <c r="AD128" s="33"/>
      <c r="AE128" s="33"/>
      <c r="AT128" s="16" t="s">
        <v>135</v>
      </c>
      <c r="AU128" s="16" t="s">
        <v>83</v>
      </c>
    </row>
    <row r="129" spans="1:65" s="12" customFormat="1" ht="11.25">
      <c r="B129" s="196"/>
      <c r="C129" s="197"/>
      <c r="D129" s="191" t="s">
        <v>136</v>
      </c>
      <c r="E129" s="198" t="s">
        <v>1</v>
      </c>
      <c r="F129" s="199" t="s">
        <v>162</v>
      </c>
      <c r="G129" s="197"/>
      <c r="H129" s="200">
        <v>6</v>
      </c>
      <c r="I129" s="197"/>
      <c r="J129" s="197"/>
      <c r="K129" s="197"/>
      <c r="L129" s="202"/>
      <c r="M129" s="203"/>
      <c r="N129" s="204"/>
      <c r="O129" s="204"/>
      <c r="P129" s="204"/>
      <c r="Q129" s="204"/>
      <c r="R129" s="204"/>
      <c r="S129" s="204"/>
      <c r="T129" s="205"/>
      <c r="AT129" s="206" t="s">
        <v>136</v>
      </c>
      <c r="AU129" s="206" t="s">
        <v>83</v>
      </c>
      <c r="AV129" s="12" t="s">
        <v>85</v>
      </c>
      <c r="AW129" s="12" t="s">
        <v>31</v>
      </c>
      <c r="AX129" s="12" t="s">
        <v>75</v>
      </c>
      <c r="AY129" s="206" t="s">
        <v>126</v>
      </c>
    </row>
    <row r="130" spans="1:65" s="13" customFormat="1" ht="11.25">
      <c r="B130" s="207"/>
      <c r="C130" s="208"/>
      <c r="D130" s="191" t="s">
        <v>136</v>
      </c>
      <c r="E130" s="209" t="s">
        <v>1</v>
      </c>
      <c r="F130" s="210" t="s">
        <v>138</v>
      </c>
      <c r="G130" s="208"/>
      <c r="H130" s="211">
        <v>6</v>
      </c>
      <c r="I130" s="208"/>
      <c r="J130" s="208"/>
      <c r="K130" s="208"/>
      <c r="L130" s="213"/>
      <c r="M130" s="214"/>
      <c r="N130" s="215"/>
      <c r="O130" s="215"/>
      <c r="P130" s="215"/>
      <c r="Q130" s="215"/>
      <c r="R130" s="215"/>
      <c r="S130" s="215"/>
      <c r="T130" s="216"/>
      <c r="AT130" s="217" t="s">
        <v>136</v>
      </c>
      <c r="AU130" s="217" t="s">
        <v>83</v>
      </c>
      <c r="AV130" s="13" t="s">
        <v>133</v>
      </c>
      <c r="AW130" s="13" t="s">
        <v>31</v>
      </c>
      <c r="AX130" s="13" t="s">
        <v>83</v>
      </c>
      <c r="AY130" s="217" t="s">
        <v>126</v>
      </c>
    </row>
    <row r="131" spans="1:65" s="14" customFormat="1" ht="11.25">
      <c r="B131" s="218"/>
      <c r="C131" s="219"/>
      <c r="D131" s="191" t="s">
        <v>136</v>
      </c>
      <c r="E131" s="220" t="s">
        <v>1</v>
      </c>
      <c r="F131" s="221" t="s">
        <v>139</v>
      </c>
      <c r="G131" s="219"/>
      <c r="H131" s="220" t="s">
        <v>1</v>
      </c>
      <c r="I131" s="219"/>
      <c r="J131" s="219"/>
      <c r="K131" s="219"/>
      <c r="L131" s="223"/>
      <c r="M131" s="224"/>
      <c r="N131" s="225"/>
      <c r="O131" s="225"/>
      <c r="P131" s="225"/>
      <c r="Q131" s="225"/>
      <c r="R131" s="225"/>
      <c r="S131" s="225"/>
      <c r="T131" s="226"/>
      <c r="AT131" s="227" t="s">
        <v>136</v>
      </c>
      <c r="AU131" s="227" t="s">
        <v>83</v>
      </c>
      <c r="AV131" s="14" t="s">
        <v>83</v>
      </c>
      <c r="AW131" s="14" t="s">
        <v>31</v>
      </c>
      <c r="AX131" s="14" t="s">
        <v>75</v>
      </c>
      <c r="AY131" s="227" t="s">
        <v>126</v>
      </c>
    </row>
    <row r="132" spans="1:65" s="2" customFormat="1" ht="16.5" customHeight="1">
      <c r="A132" s="33"/>
      <c r="B132" s="34"/>
      <c r="C132" s="177" t="s">
        <v>125</v>
      </c>
      <c r="D132" s="177" t="s">
        <v>127</v>
      </c>
      <c r="E132" s="178" t="s">
        <v>196</v>
      </c>
      <c r="F132" s="179" t="s">
        <v>197</v>
      </c>
      <c r="G132" s="180" t="s">
        <v>142</v>
      </c>
      <c r="H132" s="181">
        <v>70</v>
      </c>
      <c r="I132" s="291"/>
      <c r="J132" s="183">
        <f>ROUND(I132*H132,2)</f>
        <v>0</v>
      </c>
      <c r="K132" s="179" t="s">
        <v>131</v>
      </c>
      <c r="L132" s="184"/>
      <c r="M132" s="185" t="s">
        <v>1</v>
      </c>
      <c r="N132" s="186" t="s">
        <v>40</v>
      </c>
      <c r="O132" s="70"/>
      <c r="P132" s="187">
        <f>O132*H132</f>
        <v>0</v>
      </c>
      <c r="Q132" s="187">
        <v>2.2499999999999998E-3</v>
      </c>
      <c r="R132" s="187">
        <f>Q132*H132</f>
        <v>0.1575</v>
      </c>
      <c r="S132" s="187">
        <v>0</v>
      </c>
      <c r="T132" s="188">
        <f>S132*H132</f>
        <v>0</v>
      </c>
      <c r="U132" s="33"/>
      <c r="V132" s="33"/>
      <c r="W132" s="33"/>
      <c r="X132" s="33"/>
      <c r="Y132" s="33"/>
      <c r="Z132" s="33"/>
      <c r="AA132" s="33"/>
      <c r="AB132" s="33"/>
      <c r="AC132" s="33"/>
      <c r="AD132" s="33"/>
      <c r="AE132" s="33"/>
      <c r="AR132" s="189" t="s">
        <v>132</v>
      </c>
      <c r="AT132" s="189" t="s">
        <v>127</v>
      </c>
      <c r="AU132" s="189" t="s">
        <v>83</v>
      </c>
      <c r="AY132" s="16" t="s">
        <v>126</v>
      </c>
      <c r="BE132" s="190">
        <f>IF(N132="základní",J132,0)</f>
        <v>0</v>
      </c>
      <c r="BF132" s="190">
        <f>IF(N132="snížená",J132,0)</f>
        <v>0</v>
      </c>
      <c r="BG132" s="190">
        <f>IF(N132="zákl. přenesená",J132,0)</f>
        <v>0</v>
      </c>
      <c r="BH132" s="190">
        <f>IF(N132="sníž. přenesená",J132,0)</f>
        <v>0</v>
      </c>
      <c r="BI132" s="190">
        <f>IF(N132="nulová",J132,0)</f>
        <v>0</v>
      </c>
      <c r="BJ132" s="16" t="s">
        <v>83</v>
      </c>
      <c r="BK132" s="190">
        <f>ROUND(I132*H132,2)</f>
        <v>0</v>
      </c>
      <c r="BL132" s="16" t="s">
        <v>133</v>
      </c>
      <c r="BM132" s="189" t="s">
        <v>1465</v>
      </c>
    </row>
    <row r="133" spans="1:65" s="2" customFormat="1" ht="11.25">
      <c r="A133" s="33"/>
      <c r="B133" s="34"/>
      <c r="C133" s="35"/>
      <c r="D133" s="191" t="s">
        <v>135</v>
      </c>
      <c r="E133" s="35"/>
      <c r="F133" s="192" t="s">
        <v>197</v>
      </c>
      <c r="G133" s="35"/>
      <c r="H133" s="35"/>
      <c r="I133" s="35"/>
      <c r="J133" s="35"/>
      <c r="K133" s="35"/>
      <c r="L133" s="38"/>
      <c r="M133" s="194"/>
      <c r="N133" s="195"/>
      <c r="O133" s="70"/>
      <c r="P133" s="70"/>
      <c r="Q133" s="70"/>
      <c r="R133" s="70"/>
      <c r="S133" s="70"/>
      <c r="T133" s="71"/>
      <c r="U133" s="33"/>
      <c r="V133" s="33"/>
      <c r="W133" s="33"/>
      <c r="X133" s="33"/>
      <c r="Y133" s="33"/>
      <c r="Z133" s="33"/>
      <c r="AA133" s="33"/>
      <c r="AB133" s="33"/>
      <c r="AC133" s="33"/>
      <c r="AD133" s="33"/>
      <c r="AE133" s="33"/>
      <c r="AT133" s="16" t="s">
        <v>135</v>
      </c>
      <c r="AU133" s="16" t="s">
        <v>83</v>
      </c>
    </row>
    <row r="134" spans="1:65" s="14" customFormat="1" ht="22.5">
      <c r="B134" s="218"/>
      <c r="C134" s="219"/>
      <c r="D134" s="191" t="s">
        <v>136</v>
      </c>
      <c r="E134" s="220" t="s">
        <v>1</v>
      </c>
      <c r="F134" s="221" t="s">
        <v>1466</v>
      </c>
      <c r="G134" s="219"/>
      <c r="H134" s="220" t="s">
        <v>1</v>
      </c>
      <c r="I134" s="219"/>
      <c r="J134" s="219"/>
      <c r="K134" s="219"/>
      <c r="L134" s="223"/>
      <c r="M134" s="224"/>
      <c r="N134" s="225"/>
      <c r="O134" s="225"/>
      <c r="P134" s="225"/>
      <c r="Q134" s="225"/>
      <c r="R134" s="225"/>
      <c r="S134" s="225"/>
      <c r="T134" s="226"/>
      <c r="AT134" s="227" t="s">
        <v>136</v>
      </c>
      <c r="AU134" s="227" t="s">
        <v>83</v>
      </c>
      <c r="AV134" s="14" t="s">
        <v>83</v>
      </c>
      <c r="AW134" s="14" t="s">
        <v>31</v>
      </c>
      <c r="AX134" s="14" t="s">
        <v>75</v>
      </c>
      <c r="AY134" s="227" t="s">
        <v>126</v>
      </c>
    </row>
    <row r="135" spans="1:65" s="12" customFormat="1" ht="11.25">
      <c r="B135" s="196"/>
      <c r="C135" s="197"/>
      <c r="D135" s="191" t="s">
        <v>136</v>
      </c>
      <c r="E135" s="198" t="s">
        <v>1</v>
      </c>
      <c r="F135" s="199" t="s">
        <v>204</v>
      </c>
      <c r="G135" s="197"/>
      <c r="H135" s="200">
        <v>11</v>
      </c>
      <c r="I135" s="197"/>
      <c r="J135" s="197"/>
      <c r="K135" s="197"/>
      <c r="L135" s="202"/>
      <c r="M135" s="203"/>
      <c r="N135" s="204"/>
      <c r="O135" s="204"/>
      <c r="P135" s="204"/>
      <c r="Q135" s="204"/>
      <c r="R135" s="204"/>
      <c r="S135" s="204"/>
      <c r="T135" s="205"/>
      <c r="AT135" s="206" t="s">
        <v>136</v>
      </c>
      <c r="AU135" s="206" t="s">
        <v>83</v>
      </c>
      <c r="AV135" s="12" t="s">
        <v>85</v>
      </c>
      <c r="AW135" s="12" t="s">
        <v>31</v>
      </c>
      <c r="AX135" s="12" t="s">
        <v>75</v>
      </c>
      <c r="AY135" s="206" t="s">
        <v>126</v>
      </c>
    </row>
    <row r="136" spans="1:65" s="14" customFormat="1" ht="33.75">
      <c r="B136" s="218"/>
      <c r="C136" s="219"/>
      <c r="D136" s="191" t="s">
        <v>136</v>
      </c>
      <c r="E136" s="220" t="s">
        <v>1</v>
      </c>
      <c r="F136" s="221" t="s">
        <v>1467</v>
      </c>
      <c r="G136" s="219"/>
      <c r="H136" s="220" t="s">
        <v>1</v>
      </c>
      <c r="I136" s="219"/>
      <c r="J136" s="219"/>
      <c r="K136" s="219"/>
      <c r="L136" s="223"/>
      <c r="M136" s="224"/>
      <c r="N136" s="225"/>
      <c r="O136" s="225"/>
      <c r="P136" s="225"/>
      <c r="Q136" s="225"/>
      <c r="R136" s="225"/>
      <c r="S136" s="225"/>
      <c r="T136" s="226"/>
      <c r="AT136" s="227" t="s">
        <v>136</v>
      </c>
      <c r="AU136" s="227" t="s">
        <v>83</v>
      </c>
      <c r="AV136" s="14" t="s">
        <v>83</v>
      </c>
      <c r="AW136" s="14" t="s">
        <v>31</v>
      </c>
      <c r="AX136" s="14" t="s">
        <v>75</v>
      </c>
      <c r="AY136" s="227" t="s">
        <v>126</v>
      </c>
    </row>
    <row r="137" spans="1:65" s="12" customFormat="1" ht="11.25">
      <c r="B137" s="196"/>
      <c r="C137" s="197"/>
      <c r="D137" s="191" t="s">
        <v>136</v>
      </c>
      <c r="E137" s="198" t="s">
        <v>1</v>
      </c>
      <c r="F137" s="199" t="s">
        <v>1468</v>
      </c>
      <c r="G137" s="197"/>
      <c r="H137" s="200">
        <v>19</v>
      </c>
      <c r="I137" s="197"/>
      <c r="J137" s="197"/>
      <c r="K137" s="197"/>
      <c r="L137" s="202"/>
      <c r="M137" s="203"/>
      <c r="N137" s="204"/>
      <c r="O137" s="204"/>
      <c r="P137" s="204"/>
      <c r="Q137" s="204"/>
      <c r="R137" s="204"/>
      <c r="S137" s="204"/>
      <c r="T137" s="205"/>
      <c r="AT137" s="206" t="s">
        <v>136</v>
      </c>
      <c r="AU137" s="206" t="s">
        <v>83</v>
      </c>
      <c r="AV137" s="12" t="s">
        <v>85</v>
      </c>
      <c r="AW137" s="12" t="s">
        <v>31</v>
      </c>
      <c r="AX137" s="12" t="s">
        <v>75</v>
      </c>
      <c r="AY137" s="206" t="s">
        <v>126</v>
      </c>
    </row>
    <row r="138" spans="1:65" s="14" customFormat="1" ht="11.25">
      <c r="B138" s="218"/>
      <c r="C138" s="219"/>
      <c r="D138" s="191" t="s">
        <v>136</v>
      </c>
      <c r="E138" s="220" t="s">
        <v>1</v>
      </c>
      <c r="F138" s="221" t="s">
        <v>1469</v>
      </c>
      <c r="G138" s="219"/>
      <c r="H138" s="220" t="s">
        <v>1</v>
      </c>
      <c r="I138" s="219"/>
      <c r="J138" s="219"/>
      <c r="K138" s="219"/>
      <c r="L138" s="223"/>
      <c r="M138" s="224"/>
      <c r="N138" s="225"/>
      <c r="O138" s="225"/>
      <c r="P138" s="225"/>
      <c r="Q138" s="225"/>
      <c r="R138" s="225"/>
      <c r="S138" s="225"/>
      <c r="T138" s="226"/>
      <c r="AT138" s="227" t="s">
        <v>136</v>
      </c>
      <c r="AU138" s="227" t="s">
        <v>83</v>
      </c>
      <c r="AV138" s="14" t="s">
        <v>83</v>
      </c>
      <c r="AW138" s="14" t="s">
        <v>31</v>
      </c>
      <c r="AX138" s="14" t="s">
        <v>75</v>
      </c>
      <c r="AY138" s="227" t="s">
        <v>126</v>
      </c>
    </row>
    <row r="139" spans="1:65" s="12" customFormat="1" ht="11.25">
      <c r="B139" s="196"/>
      <c r="C139" s="197"/>
      <c r="D139" s="191" t="s">
        <v>136</v>
      </c>
      <c r="E139" s="198" t="s">
        <v>1</v>
      </c>
      <c r="F139" s="199" t="s">
        <v>202</v>
      </c>
      <c r="G139" s="197"/>
      <c r="H139" s="200">
        <v>5</v>
      </c>
      <c r="I139" s="197"/>
      <c r="J139" s="197"/>
      <c r="K139" s="197"/>
      <c r="L139" s="202"/>
      <c r="M139" s="203"/>
      <c r="N139" s="204"/>
      <c r="O139" s="204"/>
      <c r="P139" s="204"/>
      <c r="Q139" s="204"/>
      <c r="R139" s="204"/>
      <c r="S139" s="204"/>
      <c r="T139" s="205"/>
      <c r="AT139" s="206" t="s">
        <v>136</v>
      </c>
      <c r="AU139" s="206" t="s">
        <v>83</v>
      </c>
      <c r="AV139" s="12" t="s">
        <v>85</v>
      </c>
      <c r="AW139" s="12" t="s">
        <v>31</v>
      </c>
      <c r="AX139" s="12" t="s">
        <v>75</v>
      </c>
      <c r="AY139" s="206" t="s">
        <v>126</v>
      </c>
    </row>
    <row r="140" spans="1:65" s="14" customFormat="1" ht="22.5">
      <c r="B140" s="218"/>
      <c r="C140" s="219"/>
      <c r="D140" s="191" t="s">
        <v>136</v>
      </c>
      <c r="E140" s="220" t="s">
        <v>1</v>
      </c>
      <c r="F140" s="221" t="s">
        <v>1470</v>
      </c>
      <c r="G140" s="219"/>
      <c r="H140" s="220" t="s">
        <v>1</v>
      </c>
      <c r="I140" s="219"/>
      <c r="J140" s="219"/>
      <c r="K140" s="219"/>
      <c r="L140" s="223"/>
      <c r="M140" s="224"/>
      <c r="N140" s="225"/>
      <c r="O140" s="225"/>
      <c r="P140" s="225"/>
      <c r="Q140" s="225"/>
      <c r="R140" s="225"/>
      <c r="S140" s="225"/>
      <c r="T140" s="226"/>
      <c r="AT140" s="227" t="s">
        <v>136</v>
      </c>
      <c r="AU140" s="227" t="s">
        <v>83</v>
      </c>
      <c r="AV140" s="14" t="s">
        <v>83</v>
      </c>
      <c r="AW140" s="14" t="s">
        <v>31</v>
      </c>
      <c r="AX140" s="14" t="s">
        <v>75</v>
      </c>
      <c r="AY140" s="227" t="s">
        <v>126</v>
      </c>
    </row>
    <row r="141" spans="1:65" s="12" customFormat="1" ht="11.25">
      <c r="B141" s="196"/>
      <c r="C141" s="197"/>
      <c r="D141" s="191" t="s">
        <v>136</v>
      </c>
      <c r="E141" s="198" t="s">
        <v>1</v>
      </c>
      <c r="F141" s="199" t="s">
        <v>204</v>
      </c>
      <c r="G141" s="197"/>
      <c r="H141" s="200">
        <v>11</v>
      </c>
      <c r="I141" s="197"/>
      <c r="J141" s="197"/>
      <c r="K141" s="197"/>
      <c r="L141" s="202"/>
      <c r="M141" s="203"/>
      <c r="N141" s="204"/>
      <c r="O141" s="204"/>
      <c r="P141" s="204"/>
      <c r="Q141" s="204"/>
      <c r="R141" s="204"/>
      <c r="S141" s="204"/>
      <c r="T141" s="205"/>
      <c r="AT141" s="206" t="s">
        <v>136</v>
      </c>
      <c r="AU141" s="206" t="s">
        <v>83</v>
      </c>
      <c r="AV141" s="12" t="s">
        <v>85</v>
      </c>
      <c r="AW141" s="12" t="s">
        <v>31</v>
      </c>
      <c r="AX141" s="12" t="s">
        <v>75</v>
      </c>
      <c r="AY141" s="206" t="s">
        <v>126</v>
      </c>
    </row>
    <row r="142" spans="1:65" s="14" customFormat="1" ht="33.75">
      <c r="B142" s="218"/>
      <c r="C142" s="219"/>
      <c r="D142" s="191" t="s">
        <v>136</v>
      </c>
      <c r="E142" s="220" t="s">
        <v>1</v>
      </c>
      <c r="F142" s="221" t="s">
        <v>1467</v>
      </c>
      <c r="G142" s="219"/>
      <c r="H142" s="220" t="s">
        <v>1</v>
      </c>
      <c r="I142" s="219"/>
      <c r="J142" s="219"/>
      <c r="K142" s="219"/>
      <c r="L142" s="223"/>
      <c r="M142" s="224"/>
      <c r="N142" s="225"/>
      <c r="O142" s="225"/>
      <c r="P142" s="225"/>
      <c r="Q142" s="225"/>
      <c r="R142" s="225"/>
      <c r="S142" s="225"/>
      <c r="T142" s="226"/>
      <c r="AT142" s="227" t="s">
        <v>136</v>
      </c>
      <c r="AU142" s="227" t="s">
        <v>83</v>
      </c>
      <c r="AV142" s="14" t="s">
        <v>83</v>
      </c>
      <c r="AW142" s="14" t="s">
        <v>31</v>
      </c>
      <c r="AX142" s="14" t="s">
        <v>75</v>
      </c>
      <c r="AY142" s="227" t="s">
        <v>126</v>
      </c>
    </row>
    <row r="143" spans="1:65" s="12" customFormat="1" ht="11.25">
      <c r="B143" s="196"/>
      <c r="C143" s="197"/>
      <c r="D143" s="191" t="s">
        <v>136</v>
      </c>
      <c r="E143" s="198" t="s">
        <v>1</v>
      </c>
      <c r="F143" s="199" t="s">
        <v>1468</v>
      </c>
      <c r="G143" s="197"/>
      <c r="H143" s="200">
        <v>19</v>
      </c>
      <c r="I143" s="197"/>
      <c r="J143" s="197"/>
      <c r="K143" s="197"/>
      <c r="L143" s="202"/>
      <c r="M143" s="203"/>
      <c r="N143" s="204"/>
      <c r="O143" s="204"/>
      <c r="P143" s="204"/>
      <c r="Q143" s="204"/>
      <c r="R143" s="204"/>
      <c r="S143" s="204"/>
      <c r="T143" s="205"/>
      <c r="AT143" s="206" t="s">
        <v>136</v>
      </c>
      <c r="AU143" s="206" t="s">
        <v>83</v>
      </c>
      <c r="AV143" s="12" t="s">
        <v>85</v>
      </c>
      <c r="AW143" s="12" t="s">
        <v>31</v>
      </c>
      <c r="AX143" s="12" t="s">
        <v>75</v>
      </c>
      <c r="AY143" s="206" t="s">
        <v>126</v>
      </c>
    </row>
    <row r="144" spans="1:65" s="14" customFormat="1" ht="11.25">
      <c r="B144" s="218"/>
      <c r="C144" s="219"/>
      <c r="D144" s="191" t="s">
        <v>136</v>
      </c>
      <c r="E144" s="220" t="s">
        <v>1</v>
      </c>
      <c r="F144" s="221" t="s">
        <v>1469</v>
      </c>
      <c r="G144" s="219"/>
      <c r="H144" s="220" t="s">
        <v>1</v>
      </c>
      <c r="I144" s="219"/>
      <c r="J144" s="219"/>
      <c r="K144" s="219"/>
      <c r="L144" s="223"/>
      <c r="M144" s="224"/>
      <c r="N144" s="225"/>
      <c r="O144" s="225"/>
      <c r="P144" s="225"/>
      <c r="Q144" s="225"/>
      <c r="R144" s="225"/>
      <c r="S144" s="225"/>
      <c r="T144" s="226"/>
      <c r="AT144" s="227" t="s">
        <v>136</v>
      </c>
      <c r="AU144" s="227" t="s">
        <v>83</v>
      </c>
      <c r="AV144" s="14" t="s">
        <v>83</v>
      </c>
      <c r="AW144" s="14" t="s">
        <v>31</v>
      </c>
      <c r="AX144" s="14" t="s">
        <v>75</v>
      </c>
      <c r="AY144" s="227" t="s">
        <v>126</v>
      </c>
    </row>
    <row r="145" spans="1:65" s="12" customFormat="1" ht="11.25">
      <c r="B145" s="196"/>
      <c r="C145" s="197"/>
      <c r="D145" s="191" t="s">
        <v>136</v>
      </c>
      <c r="E145" s="198" t="s">
        <v>1</v>
      </c>
      <c r="F145" s="199" t="s">
        <v>202</v>
      </c>
      <c r="G145" s="197"/>
      <c r="H145" s="200">
        <v>5</v>
      </c>
      <c r="I145" s="197"/>
      <c r="J145" s="197"/>
      <c r="K145" s="197"/>
      <c r="L145" s="202"/>
      <c r="M145" s="203"/>
      <c r="N145" s="204"/>
      <c r="O145" s="204"/>
      <c r="P145" s="204"/>
      <c r="Q145" s="204"/>
      <c r="R145" s="204"/>
      <c r="S145" s="204"/>
      <c r="T145" s="205"/>
      <c r="AT145" s="206" t="s">
        <v>136</v>
      </c>
      <c r="AU145" s="206" t="s">
        <v>83</v>
      </c>
      <c r="AV145" s="12" t="s">
        <v>85</v>
      </c>
      <c r="AW145" s="12" t="s">
        <v>31</v>
      </c>
      <c r="AX145" s="12" t="s">
        <v>75</v>
      </c>
      <c r="AY145" s="206" t="s">
        <v>126</v>
      </c>
    </row>
    <row r="146" spans="1:65" s="13" customFormat="1" ht="11.25">
      <c r="B146" s="207"/>
      <c r="C146" s="208"/>
      <c r="D146" s="191" t="s">
        <v>136</v>
      </c>
      <c r="E146" s="209" t="s">
        <v>1</v>
      </c>
      <c r="F146" s="210" t="s">
        <v>138</v>
      </c>
      <c r="G146" s="208"/>
      <c r="H146" s="211">
        <v>70</v>
      </c>
      <c r="I146" s="208"/>
      <c r="J146" s="208"/>
      <c r="K146" s="208"/>
      <c r="L146" s="213"/>
      <c r="M146" s="214"/>
      <c r="N146" s="215"/>
      <c r="O146" s="215"/>
      <c r="P146" s="215"/>
      <c r="Q146" s="215"/>
      <c r="R146" s="215"/>
      <c r="S146" s="215"/>
      <c r="T146" s="216"/>
      <c r="AT146" s="217" t="s">
        <v>136</v>
      </c>
      <c r="AU146" s="217" t="s">
        <v>83</v>
      </c>
      <c r="AV146" s="13" t="s">
        <v>133</v>
      </c>
      <c r="AW146" s="13" t="s">
        <v>31</v>
      </c>
      <c r="AX146" s="13" t="s">
        <v>83</v>
      </c>
      <c r="AY146" s="217" t="s">
        <v>126</v>
      </c>
    </row>
    <row r="147" spans="1:65" s="14" customFormat="1" ht="11.25">
      <c r="B147" s="218"/>
      <c r="C147" s="219"/>
      <c r="D147" s="191" t="s">
        <v>136</v>
      </c>
      <c r="E147" s="220" t="s">
        <v>1</v>
      </c>
      <c r="F147" s="221" t="s">
        <v>139</v>
      </c>
      <c r="G147" s="219"/>
      <c r="H147" s="220" t="s">
        <v>1</v>
      </c>
      <c r="I147" s="219"/>
      <c r="J147" s="219"/>
      <c r="K147" s="219"/>
      <c r="L147" s="223"/>
      <c r="M147" s="224"/>
      <c r="N147" s="225"/>
      <c r="O147" s="225"/>
      <c r="P147" s="225"/>
      <c r="Q147" s="225"/>
      <c r="R147" s="225"/>
      <c r="S147" s="225"/>
      <c r="T147" s="226"/>
      <c r="AT147" s="227" t="s">
        <v>136</v>
      </c>
      <c r="AU147" s="227" t="s">
        <v>83</v>
      </c>
      <c r="AV147" s="14" t="s">
        <v>83</v>
      </c>
      <c r="AW147" s="14" t="s">
        <v>31</v>
      </c>
      <c r="AX147" s="14" t="s">
        <v>75</v>
      </c>
      <c r="AY147" s="227" t="s">
        <v>126</v>
      </c>
    </row>
    <row r="148" spans="1:65" s="2" customFormat="1" ht="16.5" customHeight="1">
      <c r="A148" s="33"/>
      <c r="B148" s="34"/>
      <c r="C148" s="177" t="s">
        <v>133</v>
      </c>
      <c r="D148" s="177" t="s">
        <v>127</v>
      </c>
      <c r="E148" s="178" t="s">
        <v>206</v>
      </c>
      <c r="F148" s="179" t="s">
        <v>207</v>
      </c>
      <c r="G148" s="180" t="s">
        <v>142</v>
      </c>
      <c r="H148" s="181">
        <v>14</v>
      </c>
      <c r="I148" s="291"/>
      <c r="J148" s="183">
        <f>ROUND(I148*H148,2)</f>
        <v>0</v>
      </c>
      <c r="K148" s="179" t="s">
        <v>131</v>
      </c>
      <c r="L148" s="184"/>
      <c r="M148" s="185" t="s">
        <v>1</v>
      </c>
      <c r="N148" s="186" t="s">
        <v>40</v>
      </c>
      <c r="O148" s="70"/>
      <c r="P148" s="187">
        <f>O148*H148</f>
        <v>0</v>
      </c>
      <c r="Q148" s="187">
        <v>3.0000000000000001E-3</v>
      </c>
      <c r="R148" s="187">
        <f>Q148*H148</f>
        <v>4.2000000000000003E-2</v>
      </c>
      <c r="S148" s="187">
        <v>0</v>
      </c>
      <c r="T148" s="188">
        <f>S148*H148</f>
        <v>0</v>
      </c>
      <c r="U148" s="33"/>
      <c r="V148" s="33"/>
      <c r="W148" s="33"/>
      <c r="X148" s="33"/>
      <c r="Y148" s="33"/>
      <c r="Z148" s="33"/>
      <c r="AA148" s="33"/>
      <c r="AB148" s="33"/>
      <c r="AC148" s="33"/>
      <c r="AD148" s="33"/>
      <c r="AE148" s="33"/>
      <c r="AR148" s="189" t="s">
        <v>132</v>
      </c>
      <c r="AT148" s="189" t="s">
        <v>127</v>
      </c>
      <c r="AU148" s="189" t="s">
        <v>83</v>
      </c>
      <c r="AY148" s="16" t="s">
        <v>126</v>
      </c>
      <c r="BE148" s="190">
        <f>IF(N148="základní",J148,0)</f>
        <v>0</v>
      </c>
      <c r="BF148" s="190">
        <f>IF(N148="snížená",J148,0)</f>
        <v>0</v>
      </c>
      <c r="BG148" s="190">
        <f>IF(N148="zákl. přenesená",J148,0)</f>
        <v>0</v>
      </c>
      <c r="BH148" s="190">
        <f>IF(N148="sníž. přenesená",J148,0)</f>
        <v>0</v>
      </c>
      <c r="BI148" s="190">
        <f>IF(N148="nulová",J148,0)</f>
        <v>0</v>
      </c>
      <c r="BJ148" s="16" t="s">
        <v>83</v>
      </c>
      <c r="BK148" s="190">
        <f>ROUND(I148*H148,2)</f>
        <v>0</v>
      </c>
      <c r="BL148" s="16" t="s">
        <v>133</v>
      </c>
      <c r="BM148" s="189" t="s">
        <v>1471</v>
      </c>
    </row>
    <row r="149" spans="1:65" s="2" customFormat="1" ht="11.25">
      <c r="A149" s="33"/>
      <c r="B149" s="34"/>
      <c r="C149" s="35"/>
      <c r="D149" s="191" t="s">
        <v>135</v>
      </c>
      <c r="E149" s="35"/>
      <c r="F149" s="192" t="s">
        <v>207</v>
      </c>
      <c r="G149" s="35"/>
      <c r="H149" s="35"/>
      <c r="I149" s="35"/>
      <c r="J149" s="35"/>
      <c r="K149" s="35"/>
      <c r="L149" s="38"/>
      <c r="M149" s="194"/>
      <c r="N149" s="195"/>
      <c r="O149" s="70"/>
      <c r="P149" s="70"/>
      <c r="Q149" s="70"/>
      <c r="R149" s="70"/>
      <c r="S149" s="70"/>
      <c r="T149" s="71"/>
      <c r="U149" s="33"/>
      <c r="V149" s="33"/>
      <c r="W149" s="33"/>
      <c r="X149" s="33"/>
      <c r="Y149" s="33"/>
      <c r="Z149" s="33"/>
      <c r="AA149" s="33"/>
      <c r="AB149" s="33"/>
      <c r="AC149" s="33"/>
      <c r="AD149" s="33"/>
      <c r="AE149" s="33"/>
      <c r="AT149" s="16" t="s">
        <v>135</v>
      </c>
      <c r="AU149" s="16" t="s">
        <v>83</v>
      </c>
    </row>
    <row r="150" spans="1:65" s="14" customFormat="1" ht="11.25">
      <c r="B150" s="218"/>
      <c r="C150" s="219"/>
      <c r="D150" s="191" t="s">
        <v>136</v>
      </c>
      <c r="E150" s="220" t="s">
        <v>1</v>
      </c>
      <c r="F150" s="221" t="s">
        <v>1472</v>
      </c>
      <c r="G150" s="219"/>
      <c r="H150" s="220" t="s">
        <v>1</v>
      </c>
      <c r="I150" s="219"/>
      <c r="J150" s="219"/>
      <c r="K150" s="219"/>
      <c r="L150" s="223"/>
      <c r="M150" s="224"/>
      <c r="N150" s="225"/>
      <c r="O150" s="225"/>
      <c r="P150" s="225"/>
      <c r="Q150" s="225"/>
      <c r="R150" s="225"/>
      <c r="S150" s="225"/>
      <c r="T150" s="226"/>
      <c r="AT150" s="227" t="s">
        <v>136</v>
      </c>
      <c r="AU150" s="227" t="s">
        <v>83</v>
      </c>
      <c r="AV150" s="14" t="s">
        <v>83</v>
      </c>
      <c r="AW150" s="14" t="s">
        <v>31</v>
      </c>
      <c r="AX150" s="14" t="s">
        <v>75</v>
      </c>
      <c r="AY150" s="227" t="s">
        <v>126</v>
      </c>
    </row>
    <row r="151" spans="1:65" s="12" customFormat="1" ht="11.25">
      <c r="B151" s="196"/>
      <c r="C151" s="197"/>
      <c r="D151" s="191" t="s">
        <v>136</v>
      </c>
      <c r="E151" s="198" t="s">
        <v>1</v>
      </c>
      <c r="F151" s="199" t="s">
        <v>289</v>
      </c>
      <c r="G151" s="197"/>
      <c r="H151" s="200">
        <v>14</v>
      </c>
      <c r="I151" s="197"/>
      <c r="J151" s="197"/>
      <c r="K151" s="197"/>
      <c r="L151" s="202"/>
      <c r="M151" s="203"/>
      <c r="N151" s="204"/>
      <c r="O151" s="204"/>
      <c r="P151" s="204"/>
      <c r="Q151" s="204"/>
      <c r="R151" s="204"/>
      <c r="S151" s="204"/>
      <c r="T151" s="205"/>
      <c r="AT151" s="206" t="s">
        <v>136</v>
      </c>
      <c r="AU151" s="206" t="s">
        <v>83</v>
      </c>
      <c r="AV151" s="12" t="s">
        <v>85</v>
      </c>
      <c r="AW151" s="12" t="s">
        <v>31</v>
      </c>
      <c r="AX151" s="12" t="s">
        <v>75</v>
      </c>
      <c r="AY151" s="206" t="s">
        <v>126</v>
      </c>
    </row>
    <row r="152" spans="1:65" s="13" customFormat="1" ht="11.25">
      <c r="B152" s="207"/>
      <c r="C152" s="208"/>
      <c r="D152" s="191" t="s">
        <v>136</v>
      </c>
      <c r="E152" s="209" t="s">
        <v>1</v>
      </c>
      <c r="F152" s="210" t="s">
        <v>138</v>
      </c>
      <c r="G152" s="208"/>
      <c r="H152" s="211">
        <v>14</v>
      </c>
      <c r="I152" s="208"/>
      <c r="J152" s="208"/>
      <c r="K152" s="208"/>
      <c r="L152" s="213"/>
      <c r="M152" s="214"/>
      <c r="N152" s="215"/>
      <c r="O152" s="215"/>
      <c r="P152" s="215"/>
      <c r="Q152" s="215"/>
      <c r="R152" s="215"/>
      <c r="S152" s="215"/>
      <c r="T152" s="216"/>
      <c r="AT152" s="217" t="s">
        <v>136</v>
      </c>
      <c r="AU152" s="217" t="s">
        <v>83</v>
      </c>
      <c r="AV152" s="13" t="s">
        <v>133</v>
      </c>
      <c r="AW152" s="13" t="s">
        <v>31</v>
      </c>
      <c r="AX152" s="13" t="s">
        <v>83</v>
      </c>
      <c r="AY152" s="217" t="s">
        <v>126</v>
      </c>
    </row>
    <row r="153" spans="1:65" s="14" customFormat="1" ht="11.25">
      <c r="B153" s="218"/>
      <c r="C153" s="219"/>
      <c r="D153" s="191" t="s">
        <v>136</v>
      </c>
      <c r="E153" s="220" t="s">
        <v>1</v>
      </c>
      <c r="F153" s="221" t="s">
        <v>139</v>
      </c>
      <c r="G153" s="219"/>
      <c r="H153" s="220" t="s">
        <v>1</v>
      </c>
      <c r="I153" s="219"/>
      <c r="J153" s="219"/>
      <c r="K153" s="219"/>
      <c r="L153" s="223"/>
      <c r="M153" s="224"/>
      <c r="N153" s="225"/>
      <c r="O153" s="225"/>
      <c r="P153" s="225"/>
      <c r="Q153" s="225"/>
      <c r="R153" s="225"/>
      <c r="S153" s="225"/>
      <c r="T153" s="226"/>
      <c r="AT153" s="227" t="s">
        <v>136</v>
      </c>
      <c r="AU153" s="227" t="s">
        <v>83</v>
      </c>
      <c r="AV153" s="14" t="s">
        <v>83</v>
      </c>
      <c r="AW153" s="14" t="s">
        <v>31</v>
      </c>
      <c r="AX153" s="14" t="s">
        <v>75</v>
      </c>
      <c r="AY153" s="227" t="s">
        <v>126</v>
      </c>
    </row>
    <row r="154" spans="1:65" s="2" customFormat="1" ht="24.2" customHeight="1">
      <c r="A154" s="33"/>
      <c r="B154" s="34"/>
      <c r="C154" s="177" t="s">
        <v>157</v>
      </c>
      <c r="D154" s="177" t="s">
        <v>127</v>
      </c>
      <c r="E154" s="178" t="s">
        <v>211</v>
      </c>
      <c r="F154" s="179" t="s">
        <v>212</v>
      </c>
      <c r="G154" s="180" t="s">
        <v>142</v>
      </c>
      <c r="H154" s="181">
        <v>10</v>
      </c>
      <c r="I154" s="291"/>
      <c r="J154" s="183">
        <f>ROUND(I154*H154,2)</f>
        <v>0</v>
      </c>
      <c r="K154" s="179" t="s">
        <v>131</v>
      </c>
      <c r="L154" s="184"/>
      <c r="M154" s="185" t="s">
        <v>1</v>
      </c>
      <c r="N154" s="186" t="s">
        <v>40</v>
      </c>
      <c r="O154" s="70"/>
      <c r="P154" s="187">
        <f>O154*H154</f>
        <v>0</v>
      </c>
      <c r="Q154" s="187">
        <v>3.0000000000000001E-3</v>
      </c>
      <c r="R154" s="187">
        <f>Q154*H154</f>
        <v>0.03</v>
      </c>
      <c r="S154" s="187">
        <v>0</v>
      </c>
      <c r="T154" s="188">
        <f>S154*H154</f>
        <v>0</v>
      </c>
      <c r="U154" s="33"/>
      <c r="V154" s="33"/>
      <c r="W154" s="33"/>
      <c r="X154" s="33"/>
      <c r="Y154" s="33"/>
      <c r="Z154" s="33"/>
      <c r="AA154" s="33"/>
      <c r="AB154" s="33"/>
      <c r="AC154" s="33"/>
      <c r="AD154" s="33"/>
      <c r="AE154" s="33"/>
      <c r="AR154" s="189" t="s">
        <v>132</v>
      </c>
      <c r="AT154" s="189" t="s">
        <v>127</v>
      </c>
      <c r="AU154" s="189" t="s">
        <v>83</v>
      </c>
      <c r="AY154" s="16" t="s">
        <v>126</v>
      </c>
      <c r="BE154" s="190">
        <f>IF(N154="základní",J154,0)</f>
        <v>0</v>
      </c>
      <c r="BF154" s="190">
        <f>IF(N154="snížená",J154,0)</f>
        <v>0</v>
      </c>
      <c r="BG154" s="190">
        <f>IF(N154="zákl. přenesená",J154,0)</f>
        <v>0</v>
      </c>
      <c r="BH154" s="190">
        <f>IF(N154="sníž. přenesená",J154,0)</f>
        <v>0</v>
      </c>
      <c r="BI154" s="190">
        <f>IF(N154="nulová",J154,0)</f>
        <v>0</v>
      </c>
      <c r="BJ154" s="16" t="s">
        <v>83</v>
      </c>
      <c r="BK154" s="190">
        <f>ROUND(I154*H154,2)</f>
        <v>0</v>
      </c>
      <c r="BL154" s="16" t="s">
        <v>133</v>
      </c>
      <c r="BM154" s="189" t="s">
        <v>1473</v>
      </c>
    </row>
    <row r="155" spans="1:65" s="2" customFormat="1" ht="19.5">
      <c r="A155" s="33"/>
      <c r="B155" s="34"/>
      <c r="C155" s="35"/>
      <c r="D155" s="191" t="s">
        <v>135</v>
      </c>
      <c r="E155" s="35"/>
      <c r="F155" s="192" t="s">
        <v>212</v>
      </c>
      <c r="G155" s="35"/>
      <c r="H155" s="35"/>
      <c r="I155" s="35"/>
      <c r="J155" s="35"/>
      <c r="K155" s="35"/>
      <c r="L155" s="38"/>
      <c r="M155" s="194"/>
      <c r="N155" s="195"/>
      <c r="O155" s="70"/>
      <c r="P155" s="70"/>
      <c r="Q155" s="70"/>
      <c r="R155" s="70"/>
      <c r="S155" s="70"/>
      <c r="T155" s="71"/>
      <c r="U155" s="33"/>
      <c r="V155" s="33"/>
      <c r="W155" s="33"/>
      <c r="X155" s="33"/>
      <c r="Y155" s="33"/>
      <c r="Z155" s="33"/>
      <c r="AA155" s="33"/>
      <c r="AB155" s="33"/>
      <c r="AC155" s="33"/>
      <c r="AD155" s="33"/>
      <c r="AE155" s="33"/>
      <c r="AT155" s="16" t="s">
        <v>135</v>
      </c>
      <c r="AU155" s="16" t="s">
        <v>83</v>
      </c>
    </row>
    <row r="156" spans="1:65" s="14" customFormat="1" ht="11.25">
      <c r="B156" s="218"/>
      <c r="C156" s="219"/>
      <c r="D156" s="191" t="s">
        <v>136</v>
      </c>
      <c r="E156" s="220" t="s">
        <v>1</v>
      </c>
      <c r="F156" s="221" t="s">
        <v>1474</v>
      </c>
      <c r="G156" s="219"/>
      <c r="H156" s="220" t="s">
        <v>1</v>
      </c>
      <c r="I156" s="219"/>
      <c r="J156" s="219"/>
      <c r="K156" s="219"/>
      <c r="L156" s="223"/>
      <c r="M156" s="224"/>
      <c r="N156" s="225"/>
      <c r="O156" s="225"/>
      <c r="P156" s="225"/>
      <c r="Q156" s="225"/>
      <c r="R156" s="225"/>
      <c r="S156" s="225"/>
      <c r="T156" s="226"/>
      <c r="AT156" s="227" t="s">
        <v>136</v>
      </c>
      <c r="AU156" s="227" t="s">
        <v>83</v>
      </c>
      <c r="AV156" s="14" t="s">
        <v>83</v>
      </c>
      <c r="AW156" s="14" t="s">
        <v>31</v>
      </c>
      <c r="AX156" s="14" t="s">
        <v>75</v>
      </c>
      <c r="AY156" s="227" t="s">
        <v>126</v>
      </c>
    </row>
    <row r="157" spans="1:65" s="12" customFormat="1" ht="11.25">
      <c r="B157" s="196"/>
      <c r="C157" s="197"/>
      <c r="D157" s="191" t="s">
        <v>136</v>
      </c>
      <c r="E157" s="198" t="s">
        <v>1</v>
      </c>
      <c r="F157" s="199" t="s">
        <v>1475</v>
      </c>
      <c r="G157" s="197"/>
      <c r="H157" s="200">
        <v>10</v>
      </c>
      <c r="I157" s="197"/>
      <c r="J157" s="197"/>
      <c r="K157" s="197"/>
      <c r="L157" s="202"/>
      <c r="M157" s="203"/>
      <c r="N157" s="204"/>
      <c r="O157" s="204"/>
      <c r="P157" s="204"/>
      <c r="Q157" s="204"/>
      <c r="R157" s="204"/>
      <c r="S157" s="204"/>
      <c r="T157" s="205"/>
      <c r="AT157" s="206" t="s">
        <v>136</v>
      </c>
      <c r="AU157" s="206" t="s">
        <v>83</v>
      </c>
      <c r="AV157" s="12" t="s">
        <v>85</v>
      </c>
      <c r="AW157" s="12" t="s">
        <v>31</v>
      </c>
      <c r="AX157" s="12" t="s">
        <v>75</v>
      </c>
      <c r="AY157" s="206" t="s">
        <v>126</v>
      </c>
    </row>
    <row r="158" spans="1:65" s="13" customFormat="1" ht="11.25">
      <c r="B158" s="207"/>
      <c r="C158" s="208"/>
      <c r="D158" s="191" t="s">
        <v>136</v>
      </c>
      <c r="E158" s="209" t="s">
        <v>1</v>
      </c>
      <c r="F158" s="210" t="s">
        <v>138</v>
      </c>
      <c r="G158" s="208"/>
      <c r="H158" s="211">
        <v>10</v>
      </c>
      <c r="I158" s="208"/>
      <c r="J158" s="208"/>
      <c r="K158" s="208"/>
      <c r="L158" s="213"/>
      <c r="M158" s="214"/>
      <c r="N158" s="215"/>
      <c r="O158" s="215"/>
      <c r="P158" s="215"/>
      <c r="Q158" s="215"/>
      <c r="R158" s="215"/>
      <c r="S158" s="215"/>
      <c r="T158" s="216"/>
      <c r="AT158" s="217" t="s">
        <v>136</v>
      </c>
      <c r="AU158" s="217" t="s">
        <v>83</v>
      </c>
      <c r="AV158" s="13" t="s">
        <v>133</v>
      </c>
      <c r="AW158" s="13" t="s">
        <v>31</v>
      </c>
      <c r="AX158" s="13" t="s">
        <v>83</v>
      </c>
      <c r="AY158" s="217" t="s">
        <v>126</v>
      </c>
    </row>
    <row r="159" spans="1:65" s="14" customFormat="1" ht="11.25">
      <c r="B159" s="218"/>
      <c r="C159" s="219"/>
      <c r="D159" s="191" t="s">
        <v>136</v>
      </c>
      <c r="E159" s="220" t="s">
        <v>1</v>
      </c>
      <c r="F159" s="221" t="s">
        <v>139</v>
      </c>
      <c r="G159" s="219"/>
      <c r="H159" s="220" t="s">
        <v>1</v>
      </c>
      <c r="I159" s="219"/>
      <c r="J159" s="219"/>
      <c r="K159" s="219"/>
      <c r="L159" s="223"/>
      <c r="M159" s="224"/>
      <c r="N159" s="225"/>
      <c r="O159" s="225"/>
      <c r="P159" s="225"/>
      <c r="Q159" s="225"/>
      <c r="R159" s="225"/>
      <c r="S159" s="225"/>
      <c r="T159" s="226"/>
      <c r="AT159" s="227" t="s">
        <v>136</v>
      </c>
      <c r="AU159" s="227" t="s">
        <v>83</v>
      </c>
      <c r="AV159" s="14" t="s">
        <v>83</v>
      </c>
      <c r="AW159" s="14" t="s">
        <v>31</v>
      </c>
      <c r="AX159" s="14" t="s">
        <v>75</v>
      </c>
      <c r="AY159" s="227" t="s">
        <v>126</v>
      </c>
    </row>
    <row r="160" spans="1:65" s="2" customFormat="1" ht="16.5" customHeight="1">
      <c r="A160" s="33"/>
      <c r="B160" s="34"/>
      <c r="C160" s="177" t="s">
        <v>162</v>
      </c>
      <c r="D160" s="177" t="s">
        <v>127</v>
      </c>
      <c r="E160" s="178" t="s">
        <v>217</v>
      </c>
      <c r="F160" s="179" t="s">
        <v>218</v>
      </c>
      <c r="G160" s="180" t="s">
        <v>142</v>
      </c>
      <c r="H160" s="181">
        <v>14</v>
      </c>
      <c r="I160" s="291"/>
      <c r="J160" s="183">
        <f>ROUND(I160*H160,2)</f>
        <v>0</v>
      </c>
      <c r="K160" s="179" t="s">
        <v>131</v>
      </c>
      <c r="L160" s="184"/>
      <c r="M160" s="185" t="s">
        <v>1</v>
      </c>
      <c r="N160" s="186" t="s">
        <v>40</v>
      </c>
      <c r="O160" s="70"/>
      <c r="P160" s="187">
        <f>O160*H160</f>
        <v>0</v>
      </c>
      <c r="Q160" s="187">
        <v>4.0000000000000001E-3</v>
      </c>
      <c r="R160" s="187">
        <f>Q160*H160</f>
        <v>5.6000000000000001E-2</v>
      </c>
      <c r="S160" s="187">
        <v>0</v>
      </c>
      <c r="T160" s="188">
        <f>S160*H160</f>
        <v>0</v>
      </c>
      <c r="U160" s="33"/>
      <c r="V160" s="33"/>
      <c r="W160" s="33"/>
      <c r="X160" s="33"/>
      <c r="Y160" s="33"/>
      <c r="Z160" s="33"/>
      <c r="AA160" s="33"/>
      <c r="AB160" s="33"/>
      <c r="AC160" s="33"/>
      <c r="AD160" s="33"/>
      <c r="AE160" s="33"/>
      <c r="AR160" s="189" t="s">
        <v>132</v>
      </c>
      <c r="AT160" s="189" t="s">
        <v>127</v>
      </c>
      <c r="AU160" s="189" t="s">
        <v>83</v>
      </c>
      <c r="AY160" s="16" t="s">
        <v>126</v>
      </c>
      <c r="BE160" s="190">
        <f>IF(N160="základní",J160,0)</f>
        <v>0</v>
      </c>
      <c r="BF160" s="190">
        <f>IF(N160="snížená",J160,0)</f>
        <v>0</v>
      </c>
      <c r="BG160" s="190">
        <f>IF(N160="zákl. přenesená",J160,0)</f>
        <v>0</v>
      </c>
      <c r="BH160" s="190">
        <f>IF(N160="sníž. přenesená",J160,0)</f>
        <v>0</v>
      </c>
      <c r="BI160" s="190">
        <f>IF(N160="nulová",J160,0)</f>
        <v>0</v>
      </c>
      <c r="BJ160" s="16" t="s">
        <v>83</v>
      </c>
      <c r="BK160" s="190">
        <f>ROUND(I160*H160,2)</f>
        <v>0</v>
      </c>
      <c r="BL160" s="16" t="s">
        <v>133</v>
      </c>
      <c r="BM160" s="189" t="s">
        <v>1476</v>
      </c>
    </row>
    <row r="161" spans="1:65" s="2" customFormat="1" ht="11.25">
      <c r="A161" s="33"/>
      <c r="B161" s="34"/>
      <c r="C161" s="35"/>
      <c r="D161" s="191" t="s">
        <v>135</v>
      </c>
      <c r="E161" s="35"/>
      <c r="F161" s="192" t="s">
        <v>218</v>
      </c>
      <c r="G161" s="35"/>
      <c r="H161" s="35"/>
      <c r="I161" s="35"/>
      <c r="J161" s="35"/>
      <c r="K161" s="35"/>
      <c r="L161" s="38"/>
      <c r="M161" s="194"/>
      <c r="N161" s="195"/>
      <c r="O161" s="70"/>
      <c r="P161" s="70"/>
      <c r="Q161" s="70"/>
      <c r="R161" s="70"/>
      <c r="S161" s="70"/>
      <c r="T161" s="71"/>
      <c r="U161" s="33"/>
      <c r="V161" s="33"/>
      <c r="W161" s="33"/>
      <c r="X161" s="33"/>
      <c r="Y161" s="33"/>
      <c r="Z161" s="33"/>
      <c r="AA161" s="33"/>
      <c r="AB161" s="33"/>
      <c r="AC161" s="33"/>
      <c r="AD161" s="33"/>
      <c r="AE161" s="33"/>
      <c r="AT161" s="16" t="s">
        <v>135</v>
      </c>
      <c r="AU161" s="16" t="s">
        <v>83</v>
      </c>
    </row>
    <row r="162" spans="1:65" s="14" customFormat="1" ht="11.25">
      <c r="B162" s="218"/>
      <c r="C162" s="219"/>
      <c r="D162" s="191" t="s">
        <v>136</v>
      </c>
      <c r="E162" s="220" t="s">
        <v>1</v>
      </c>
      <c r="F162" s="221" t="s">
        <v>1472</v>
      </c>
      <c r="G162" s="219"/>
      <c r="H162" s="220" t="s">
        <v>1</v>
      </c>
      <c r="I162" s="219"/>
      <c r="J162" s="219"/>
      <c r="K162" s="219"/>
      <c r="L162" s="223"/>
      <c r="M162" s="224"/>
      <c r="N162" s="225"/>
      <c r="O162" s="225"/>
      <c r="P162" s="225"/>
      <c r="Q162" s="225"/>
      <c r="R162" s="225"/>
      <c r="S162" s="225"/>
      <c r="T162" s="226"/>
      <c r="AT162" s="227" t="s">
        <v>136</v>
      </c>
      <c r="AU162" s="227" t="s">
        <v>83</v>
      </c>
      <c r="AV162" s="14" t="s">
        <v>83</v>
      </c>
      <c r="AW162" s="14" t="s">
        <v>31</v>
      </c>
      <c r="AX162" s="14" t="s">
        <v>75</v>
      </c>
      <c r="AY162" s="227" t="s">
        <v>126</v>
      </c>
    </row>
    <row r="163" spans="1:65" s="12" customFormat="1" ht="11.25">
      <c r="B163" s="196"/>
      <c r="C163" s="197"/>
      <c r="D163" s="191" t="s">
        <v>136</v>
      </c>
      <c r="E163" s="198" t="s">
        <v>1</v>
      </c>
      <c r="F163" s="199" t="s">
        <v>289</v>
      </c>
      <c r="G163" s="197"/>
      <c r="H163" s="200">
        <v>14</v>
      </c>
      <c r="I163" s="197"/>
      <c r="J163" s="197"/>
      <c r="K163" s="197"/>
      <c r="L163" s="202"/>
      <c r="M163" s="203"/>
      <c r="N163" s="204"/>
      <c r="O163" s="204"/>
      <c r="P163" s="204"/>
      <c r="Q163" s="204"/>
      <c r="R163" s="204"/>
      <c r="S163" s="204"/>
      <c r="T163" s="205"/>
      <c r="AT163" s="206" t="s">
        <v>136</v>
      </c>
      <c r="AU163" s="206" t="s">
        <v>83</v>
      </c>
      <c r="AV163" s="12" t="s">
        <v>85</v>
      </c>
      <c r="AW163" s="12" t="s">
        <v>31</v>
      </c>
      <c r="AX163" s="12" t="s">
        <v>75</v>
      </c>
      <c r="AY163" s="206" t="s">
        <v>126</v>
      </c>
    </row>
    <row r="164" spans="1:65" s="13" customFormat="1" ht="11.25">
      <c r="B164" s="207"/>
      <c r="C164" s="208"/>
      <c r="D164" s="191" t="s">
        <v>136</v>
      </c>
      <c r="E164" s="209" t="s">
        <v>1</v>
      </c>
      <c r="F164" s="210" t="s">
        <v>138</v>
      </c>
      <c r="G164" s="208"/>
      <c r="H164" s="211">
        <v>14</v>
      </c>
      <c r="I164" s="208"/>
      <c r="J164" s="208"/>
      <c r="K164" s="208"/>
      <c r="L164" s="213"/>
      <c r="M164" s="214"/>
      <c r="N164" s="215"/>
      <c r="O164" s="215"/>
      <c r="P164" s="215"/>
      <c r="Q164" s="215"/>
      <c r="R164" s="215"/>
      <c r="S164" s="215"/>
      <c r="T164" s="216"/>
      <c r="AT164" s="217" t="s">
        <v>136</v>
      </c>
      <c r="AU164" s="217" t="s">
        <v>83</v>
      </c>
      <c r="AV164" s="13" t="s">
        <v>133</v>
      </c>
      <c r="AW164" s="13" t="s">
        <v>31</v>
      </c>
      <c r="AX164" s="13" t="s">
        <v>83</v>
      </c>
      <c r="AY164" s="217" t="s">
        <v>126</v>
      </c>
    </row>
    <row r="165" spans="1:65" s="14" customFormat="1" ht="11.25">
      <c r="B165" s="218"/>
      <c r="C165" s="219"/>
      <c r="D165" s="191" t="s">
        <v>136</v>
      </c>
      <c r="E165" s="220" t="s">
        <v>1</v>
      </c>
      <c r="F165" s="221" t="s">
        <v>139</v>
      </c>
      <c r="G165" s="219"/>
      <c r="H165" s="220" t="s">
        <v>1</v>
      </c>
      <c r="I165" s="219"/>
      <c r="J165" s="219"/>
      <c r="K165" s="219"/>
      <c r="L165" s="223"/>
      <c r="M165" s="224"/>
      <c r="N165" s="225"/>
      <c r="O165" s="225"/>
      <c r="P165" s="225"/>
      <c r="Q165" s="225"/>
      <c r="R165" s="225"/>
      <c r="S165" s="225"/>
      <c r="T165" s="226"/>
      <c r="AT165" s="227" t="s">
        <v>136</v>
      </c>
      <c r="AU165" s="227" t="s">
        <v>83</v>
      </c>
      <c r="AV165" s="14" t="s">
        <v>83</v>
      </c>
      <c r="AW165" s="14" t="s">
        <v>31</v>
      </c>
      <c r="AX165" s="14" t="s">
        <v>75</v>
      </c>
      <c r="AY165" s="227" t="s">
        <v>126</v>
      </c>
    </row>
    <row r="166" spans="1:65" s="2" customFormat="1" ht="24.2" customHeight="1">
      <c r="A166" s="33"/>
      <c r="B166" s="34"/>
      <c r="C166" s="177" t="s">
        <v>168</v>
      </c>
      <c r="D166" s="177" t="s">
        <v>127</v>
      </c>
      <c r="E166" s="178" t="s">
        <v>221</v>
      </c>
      <c r="F166" s="179" t="s">
        <v>222</v>
      </c>
      <c r="G166" s="180" t="s">
        <v>142</v>
      </c>
      <c r="H166" s="181">
        <v>10</v>
      </c>
      <c r="I166" s="291"/>
      <c r="J166" s="183">
        <f>ROUND(I166*H166,2)</f>
        <v>0</v>
      </c>
      <c r="K166" s="179" t="s">
        <v>131</v>
      </c>
      <c r="L166" s="184"/>
      <c r="M166" s="185" t="s">
        <v>1</v>
      </c>
      <c r="N166" s="186" t="s">
        <v>40</v>
      </c>
      <c r="O166" s="70"/>
      <c r="P166" s="187">
        <f>O166*H166</f>
        <v>0</v>
      </c>
      <c r="Q166" s="187">
        <v>6.1999999999999998E-3</v>
      </c>
      <c r="R166" s="187">
        <f>Q166*H166</f>
        <v>6.2E-2</v>
      </c>
      <c r="S166" s="187">
        <v>0</v>
      </c>
      <c r="T166" s="188">
        <f>S166*H166</f>
        <v>0</v>
      </c>
      <c r="U166" s="33"/>
      <c r="V166" s="33"/>
      <c r="W166" s="33"/>
      <c r="X166" s="33"/>
      <c r="Y166" s="33"/>
      <c r="Z166" s="33"/>
      <c r="AA166" s="33"/>
      <c r="AB166" s="33"/>
      <c r="AC166" s="33"/>
      <c r="AD166" s="33"/>
      <c r="AE166" s="33"/>
      <c r="AR166" s="189" t="s">
        <v>132</v>
      </c>
      <c r="AT166" s="189" t="s">
        <v>127</v>
      </c>
      <c r="AU166" s="189" t="s">
        <v>83</v>
      </c>
      <c r="AY166" s="16" t="s">
        <v>126</v>
      </c>
      <c r="BE166" s="190">
        <f>IF(N166="základní",J166,0)</f>
        <v>0</v>
      </c>
      <c r="BF166" s="190">
        <f>IF(N166="snížená",J166,0)</f>
        <v>0</v>
      </c>
      <c r="BG166" s="190">
        <f>IF(N166="zákl. přenesená",J166,0)</f>
        <v>0</v>
      </c>
      <c r="BH166" s="190">
        <f>IF(N166="sníž. přenesená",J166,0)</f>
        <v>0</v>
      </c>
      <c r="BI166" s="190">
        <f>IF(N166="nulová",J166,0)</f>
        <v>0</v>
      </c>
      <c r="BJ166" s="16" t="s">
        <v>83</v>
      </c>
      <c r="BK166" s="190">
        <f>ROUND(I166*H166,2)</f>
        <v>0</v>
      </c>
      <c r="BL166" s="16" t="s">
        <v>133</v>
      </c>
      <c r="BM166" s="189" t="s">
        <v>1477</v>
      </c>
    </row>
    <row r="167" spans="1:65" s="2" customFormat="1" ht="11.25">
      <c r="A167" s="33"/>
      <c r="B167" s="34"/>
      <c r="C167" s="35"/>
      <c r="D167" s="191" t="s">
        <v>135</v>
      </c>
      <c r="E167" s="35"/>
      <c r="F167" s="192" t="s">
        <v>222</v>
      </c>
      <c r="G167" s="35"/>
      <c r="H167" s="35"/>
      <c r="I167" s="35"/>
      <c r="J167" s="35"/>
      <c r="K167" s="35"/>
      <c r="L167" s="38"/>
      <c r="M167" s="194"/>
      <c r="N167" s="195"/>
      <c r="O167" s="70"/>
      <c r="P167" s="70"/>
      <c r="Q167" s="70"/>
      <c r="R167" s="70"/>
      <c r="S167" s="70"/>
      <c r="T167" s="71"/>
      <c r="U167" s="33"/>
      <c r="V167" s="33"/>
      <c r="W167" s="33"/>
      <c r="X167" s="33"/>
      <c r="Y167" s="33"/>
      <c r="Z167" s="33"/>
      <c r="AA167" s="33"/>
      <c r="AB167" s="33"/>
      <c r="AC167" s="33"/>
      <c r="AD167" s="33"/>
      <c r="AE167" s="33"/>
      <c r="AT167" s="16" t="s">
        <v>135</v>
      </c>
      <c r="AU167" s="16" t="s">
        <v>83</v>
      </c>
    </row>
    <row r="168" spans="1:65" s="14" customFormat="1" ht="11.25">
      <c r="B168" s="218"/>
      <c r="C168" s="219"/>
      <c r="D168" s="191" t="s">
        <v>136</v>
      </c>
      <c r="E168" s="220" t="s">
        <v>1</v>
      </c>
      <c r="F168" s="221" t="s">
        <v>1474</v>
      </c>
      <c r="G168" s="219"/>
      <c r="H168" s="220" t="s">
        <v>1</v>
      </c>
      <c r="I168" s="219"/>
      <c r="J168" s="219"/>
      <c r="K168" s="219"/>
      <c r="L168" s="223"/>
      <c r="M168" s="224"/>
      <c r="N168" s="225"/>
      <c r="O168" s="225"/>
      <c r="P168" s="225"/>
      <c r="Q168" s="225"/>
      <c r="R168" s="225"/>
      <c r="S168" s="225"/>
      <c r="T168" s="226"/>
      <c r="AT168" s="227" t="s">
        <v>136</v>
      </c>
      <c r="AU168" s="227" t="s">
        <v>83</v>
      </c>
      <c r="AV168" s="14" t="s">
        <v>83</v>
      </c>
      <c r="AW168" s="14" t="s">
        <v>31</v>
      </c>
      <c r="AX168" s="14" t="s">
        <v>75</v>
      </c>
      <c r="AY168" s="227" t="s">
        <v>126</v>
      </c>
    </row>
    <row r="169" spans="1:65" s="12" customFormat="1" ht="11.25">
      <c r="B169" s="196"/>
      <c r="C169" s="197"/>
      <c r="D169" s="191" t="s">
        <v>136</v>
      </c>
      <c r="E169" s="198" t="s">
        <v>1</v>
      </c>
      <c r="F169" s="199" t="s">
        <v>1475</v>
      </c>
      <c r="G169" s="197"/>
      <c r="H169" s="200">
        <v>10</v>
      </c>
      <c r="I169" s="197"/>
      <c r="J169" s="197"/>
      <c r="K169" s="197"/>
      <c r="L169" s="202"/>
      <c r="M169" s="203"/>
      <c r="N169" s="204"/>
      <c r="O169" s="204"/>
      <c r="P169" s="204"/>
      <c r="Q169" s="204"/>
      <c r="R169" s="204"/>
      <c r="S169" s="204"/>
      <c r="T169" s="205"/>
      <c r="AT169" s="206" t="s">
        <v>136</v>
      </c>
      <c r="AU169" s="206" t="s">
        <v>83</v>
      </c>
      <c r="AV169" s="12" t="s">
        <v>85</v>
      </c>
      <c r="AW169" s="12" t="s">
        <v>31</v>
      </c>
      <c r="AX169" s="12" t="s">
        <v>75</v>
      </c>
      <c r="AY169" s="206" t="s">
        <v>126</v>
      </c>
    </row>
    <row r="170" spans="1:65" s="13" customFormat="1" ht="11.25">
      <c r="B170" s="207"/>
      <c r="C170" s="208"/>
      <c r="D170" s="191" t="s">
        <v>136</v>
      </c>
      <c r="E170" s="209" t="s">
        <v>1</v>
      </c>
      <c r="F170" s="210" t="s">
        <v>138</v>
      </c>
      <c r="G170" s="208"/>
      <c r="H170" s="211">
        <v>10</v>
      </c>
      <c r="I170" s="208"/>
      <c r="J170" s="208"/>
      <c r="K170" s="208"/>
      <c r="L170" s="213"/>
      <c r="M170" s="214"/>
      <c r="N170" s="215"/>
      <c r="O170" s="215"/>
      <c r="P170" s="215"/>
      <c r="Q170" s="215"/>
      <c r="R170" s="215"/>
      <c r="S170" s="215"/>
      <c r="T170" s="216"/>
      <c r="AT170" s="217" t="s">
        <v>136</v>
      </c>
      <c r="AU170" s="217" t="s">
        <v>83</v>
      </c>
      <c r="AV170" s="13" t="s">
        <v>133</v>
      </c>
      <c r="AW170" s="13" t="s">
        <v>31</v>
      </c>
      <c r="AX170" s="13" t="s">
        <v>83</v>
      </c>
      <c r="AY170" s="217" t="s">
        <v>126</v>
      </c>
    </row>
    <row r="171" spans="1:65" s="14" customFormat="1" ht="11.25">
      <c r="B171" s="218"/>
      <c r="C171" s="219"/>
      <c r="D171" s="191" t="s">
        <v>136</v>
      </c>
      <c r="E171" s="220" t="s">
        <v>1</v>
      </c>
      <c r="F171" s="221" t="s">
        <v>139</v>
      </c>
      <c r="G171" s="219"/>
      <c r="H171" s="220" t="s">
        <v>1</v>
      </c>
      <c r="I171" s="219"/>
      <c r="J171" s="219"/>
      <c r="K171" s="219"/>
      <c r="L171" s="223"/>
      <c r="M171" s="224"/>
      <c r="N171" s="225"/>
      <c r="O171" s="225"/>
      <c r="P171" s="225"/>
      <c r="Q171" s="225"/>
      <c r="R171" s="225"/>
      <c r="S171" s="225"/>
      <c r="T171" s="226"/>
      <c r="AT171" s="227" t="s">
        <v>136</v>
      </c>
      <c r="AU171" s="227" t="s">
        <v>83</v>
      </c>
      <c r="AV171" s="14" t="s">
        <v>83</v>
      </c>
      <c r="AW171" s="14" t="s">
        <v>31</v>
      </c>
      <c r="AX171" s="14" t="s">
        <v>75</v>
      </c>
      <c r="AY171" s="227" t="s">
        <v>126</v>
      </c>
    </row>
    <row r="172" spans="1:65" s="2" customFormat="1" ht="16.5" customHeight="1">
      <c r="A172" s="33"/>
      <c r="B172" s="34"/>
      <c r="C172" s="177" t="s">
        <v>132</v>
      </c>
      <c r="D172" s="177" t="s">
        <v>127</v>
      </c>
      <c r="E172" s="178" t="s">
        <v>225</v>
      </c>
      <c r="F172" s="179" t="s">
        <v>226</v>
      </c>
      <c r="G172" s="180" t="s">
        <v>142</v>
      </c>
      <c r="H172" s="181">
        <v>112</v>
      </c>
      <c r="I172" s="291"/>
      <c r="J172" s="183">
        <f>ROUND(I172*H172,2)</f>
        <v>0</v>
      </c>
      <c r="K172" s="179" t="s">
        <v>131</v>
      </c>
      <c r="L172" s="184"/>
      <c r="M172" s="185" t="s">
        <v>1</v>
      </c>
      <c r="N172" s="186" t="s">
        <v>40</v>
      </c>
      <c r="O172" s="70"/>
      <c r="P172" s="187">
        <f>O172*H172</f>
        <v>0</v>
      </c>
      <c r="Q172" s="187">
        <v>2.65E-3</v>
      </c>
      <c r="R172" s="187">
        <f>Q172*H172</f>
        <v>0.29680000000000001</v>
      </c>
      <c r="S172" s="187">
        <v>0</v>
      </c>
      <c r="T172" s="188">
        <f>S172*H172</f>
        <v>0</v>
      </c>
      <c r="U172" s="33"/>
      <c r="V172" s="33"/>
      <c r="W172" s="33"/>
      <c r="X172" s="33"/>
      <c r="Y172" s="33"/>
      <c r="Z172" s="33"/>
      <c r="AA172" s="33"/>
      <c r="AB172" s="33"/>
      <c r="AC172" s="33"/>
      <c r="AD172" s="33"/>
      <c r="AE172" s="33"/>
      <c r="AR172" s="189" t="s">
        <v>132</v>
      </c>
      <c r="AT172" s="189" t="s">
        <v>127</v>
      </c>
      <c r="AU172" s="189" t="s">
        <v>83</v>
      </c>
      <c r="AY172" s="16" t="s">
        <v>126</v>
      </c>
      <c r="BE172" s="190">
        <f>IF(N172="základní",J172,0)</f>
        <v>0</v>
      </c>
      <c r="BF172" s="190">
        <f>IF(N172="snížená",J172,0)</f>
        <v>0</v>
      </c>
      <c r="BG172" s="190">
        <f>IF(N172="zákl. přenesená",J172,0)</f>
        <v>0</v>
      </c>
      <c r="BH172" s="190">
        <f>IF(N172="sníž. přenesená",J172,0)</f>
        <v>0</v>
      </c>
      <c r="BI172" s="190">
        <f>IF(N172="nulová",J172,0)</f>
        <v>0</v>
      </c>
      <c r="BJ172" s="16" t="s">
        <v>83</v>
      </c>
      <c r="BK172" s="190">
        <f>ROUND(I172*H172,2)</f>
        <v>0</v>
      </c>
      <c r="BL172" s="16" t="s">
        <v>133</v>
      </c>
      <c r="BM172" s="189" t="s">
        <v>1478</v>
      </c>
    </row>
    <row r="173" spans="1:65" s="2" customFormat="1" ht="11.25">
      <c r="A173" s="33"/>
      <c r="B173" s="34"/>
      <c r="C173" s="35"/>
      <c r="D173" s="191" t="s">
        <v>135</v>
      </c>
      <c r="E173" s="35"/>
      <c r="F173" s="192" t="s">
        <v>226</v>
      </c>
      <c r="G173" s="35"/>
      <c r="H173" s="35"/>
      <c r="I173" s="35"/>
      <c r="J173" s="35"/>
      <c r="K173" s="35"/>
      <c r="L173" s="38"/>
      <c r="M173" s="194"/>
      <c r="N173" s="195"/>
      <c r="O173" s="70"/>
      <c r="P173" s="70"/>
      <c r="Q173" s="70"/>
      <c r="R173" s="70"/>
      <c r="S173" s="70"/>
      <c r="T173" s="71"/>
      <c r="U173" s="33"/>
      <c r="V173" s="33"/>
      <c r="W173" s="33"/>
      <c r="X173" s="33"/>
      <c r="Y173" s="33"/>
      <c r="Z173" s="33"/>
      <c r="AA173" s="33"/>
      <c r="AB173" s="33"/>
      <c r="AC173" s="33"/>
      <c r="AD173" s="33"/>
      <c r="AE173" s="33"/>
      <c r="AT173" s="16" t="s">
        <v>135</v>
      </c>
      <c r="AU173" s="16" t="s">
        <v>83</v>
      </c>
    </row>
    <row r="174" spans="1:65" s="14" customFormat="1" ht="11.25">
      <c r="B174" s="218"/>
      <c r="C174" s="219"/>
      <c r="D174" s="191" t="s">
        <v>136</v>
      </c>
      <c r="E174" s="220" t="s">
        <v>1</v>
      </c>
      <c r="F174" s="221" t="s">
        <v>228</v>
      </c>
      <c r="G174" s="219"/>
      <c r="H174" s="220" t="s">
        <v>1</v>
      </c>
      <c r="I174" s="219"/>
      <c r="J174" s="219"/>
      <c r="K174" s="219"/>
      <c r="L174" s="223"/>
      <c r="M174" s="224"/>
      <c r="N174" s="225"/>
      <c r="O174" s="225"/>
      <c r="P174" s="225"/>
      <c r="Q174" s="225"/>
      <c r="R174" s="225"/>
      <c r="S174" s="225"/>
      <c r="T174" s="226"/>
      <c r="AT174" s="227" t="s">
        <v>136</v>
      </c>
      <c r="AU174" s="227" t="s">
        <v>83</v>
      </c>
      <c r="AV174" s="14" t="s">
        <v>83</v>
      </c>
      <c r="AW174" s="14" t="s">
        <v>31</v>
      </c>
      <c r="AX174" s="14" t="s">
        <v>75</v>
      </c>
      <c r="AY174" s="227" t="s">
        <v>126</v>
      </c>
    </row>
    <row r="175" spans="1:65" s="12" customFormat="1" ht="11.25">
      <c r="B175" s="196"/>
      <c r="C175" s="197"/>
      <c r="D175" s="191" t="s">
        <v>136</v>
      </c>
      <c r="E175" s="198" t="s">
        <v>1</v>
      </c>
      <c r="F175" s="199" t="s">
        <v>1318</v>
      </c>
      <c r="G175" s="197"/>
      <c r="H175" s="200">
        <v>112</v>
      </c>
      <c r="I175" s="197"/>
      <c r="J175" s="197"/>
      <c r="K175" s="197"/>
      <c r="L175" s="202"/>
      <c r="M175" s="203"/>
      <c r="N175" s="204"/>
      <c r="O175" s="204"/>
      <c r="P175" s="204"/>
      <c r="Q175" s="204"/>
      <c r="R175" s="204"/>
      <c r="S175" s="204"/>
      <c r="T175" s="205"/>
      <c r="AT175" s="206" t="s">
        <v>136</v>
      </c>
      <c r="AU175" s="206" t="s">
        <v>83</v>
      </c>
      <c r="AV175" s="12" t="s">
        <v>85</v>
      </c>
      <c r="AW175" s="12" t="s">
        <v>31</v>
      </c>
      <c r="AX175" s="12" t="s">
        <v>75</v>
      </c>
      <c r="AY175" s="206" t="s">
        <v>126</v>
      </c>
    </row>
    <row r="176" spans="1:65" s="13" customFormat="1" ht="11.25">
      <c r="B176" s="207"/>
      <c r="C176" s="208"/>
      <c r="D176" s="191" t="s">
        <v>136</v>
      </c>
      <c r="E176" s="209" t="s">
        <v>1</v>
      </c>
      <c r="F176" s="210" t="s">
        <v>138</v>
      </c>
      <c r="G176" s="208"/>
      <c r="H176" s="211">
        <v>112</v>
      </c>
      <c r="I176" s="208"/>
      <c r="J176" s="208"/>
      <c r="K176" s="208"/>
      <c r="L176" s="213"/>
      <c r="M176" s="214"/>
      <c r="N176" s="215"/>
      <c r="O176" s="215"/>
      <c r="P176" s="215"/>
      <c r="Q176" s="215"/>
      <c r="R176" s="215"/>
      <c r="S176" s="215"/>
      <c r="T176" s="216"/>
      <c r="AT176" s="217" t="s">
        <v>136</v>
      </c>
      <c r="AU176" s="217" t="s">
        <v>83</v>
      </c>
      <c r="AV176" s="13" t="s">
        <v>133</v>
      </c>
      <c r="AW176" s="13" t="s">
        <v>31</v>
      </c>
      <c r="AX176" s="13" t="s">
        <v>83</v>
      </c>
      <c r="AY176" s="217" t="s">
        <v>126</v>
      </c>
    </row>
    <row r="177" spans="1:65" s="14" customFormat="1" ht="11.25">
      <c r="B177" s="218"/>
      <c r="C177" s="219"/>
      <c r="D177" s="191" t="s">
        <v>136</v>
      </c>
      <c r="E177" s="220" t="s">
        <v>1</v>
      </c>
      <c r="F177" s="221" t="s">
        <v>139</v>
      </c>
      <c r="G177" s="219"/>
      <c r="H177" s="220" t="s">
        <v>1</v>
      </c>
      <c r="I177" s="219"/>
      <c r="J177" s="219"/>
      <c r="K177" s="219"/>
      <c r="L177" s="223"/>
      <c r="M177" s="224"/>
      <c r="N177" s="225"/>
      <c r="O177" s="225"/>
      <c r="P177" s="225"/>
      <c r="Q177" s="225"/>
      <c r="R177" s="225"/>
      <c r="S177" s="225"/>
      <c r="T177" s="226"/>
      <c r="AT177" s="227" t="s">
        <v>136</v>
      </c>
      <c r="AU177" s="227" t="s">
        <v>83</v>
      </c>
      <c r="AV177" s="14" t="s">
        <v>83</v>
      </c>
      <c r="AW177" s="14" t="s">
        <v>31</v>
      </c>
      <c r="AX177" s="14" t="s">
        <v>75</v>
      </c>
      <c r="AY177" s="227" t="s">
        <v>126</v>
      </c>
    </row>
    <row r="178" spans="1:65" s="2" customFormat="1" ht="21.75" customHeight="1">
      <c r="A178" s="33"/>
      <c r="B178" s="34"/>
      <c r="C178" s="177" t="s">
        <v>175</v>
      </c>
      <c r="D178" s="177" t="s">
        <v>127</v>
      </c>
      <c r="E178" s="178" t="s">
        <v>233</v>
      </c>
      <c r="F178" s="179" t="s">
        <v>234</v>
      </c>
      <c r="G178" s="180" t="s">
        <v>142</v>
      </c>
      <c r="H178" s="181">
        <v>272</v>
      </c>
      <c r="I178" s="291"/>
      <c r="J178" s="183">
        <f>ROUND(I178*H178,2)</f>
        <v>0</v>
      </c>
      <c r="K178" s="179" t="s">
        <v>131</v>
      </c>
      <c r="L178" s="184"/>
      <c r="M178" s="185" t="s">
        <v>1</v>
      </c>
      <c r="N178" s="186" t="s">
        <v>40</v>
      </c>
      <c r="O178" s="70"/>
      <c r="P178" s="187">
        <f>O178*H178</f>
        <v>0</v>
      </c>
      <c r="Q178" s="187">
        <v>1.4999999999999999E-4</v>
      </c>
      <c r="R178" s="187">
        <f>Q178*H178</f>
        <v>4.0799999999999996E-2</v>
      </c>
      <c r="S178" s="187">
        <v>0</v>
      </c>
      <c r="T178" s="188">
        <f>S178*H178</f>
        <v>0</v>
      </c>
      <c r="U178" s="33"/>
      <c r="V178" s="33"/>
      <c r="W178" s="33"/>
      <c r="X178" s="33"/>
      <c r="Y178" s="33"/>
      <c r="Z178" s="33"/>
      <c r="AA178" s="33"/>
      <c r="AB178" s="33"/>
      <c r="AC178" s="33"/>
      <c r="AD178" s="33"/>
      <c r="AE178" s="33"/>
      <c r="AR178" s="189" t="s">
        <v>132</v>
      </c>
      <c r="AT178" s="189" t="s">
        <v>127</v>
      </c>
      <c r="AU178" s="189" t="s">
        <v>83</v>
      </c>
      <c r="AY178" s="16" t="s">
        <v>126</v>
      </c>
      <c r="BE178" s="190">
        <f>IF(N178="základní",J178,0)</f>
        <v>0</v>
      </c>
      <c r="BF178" s="190">
        <f>IF(N178="snížená",J178,0)</f>
        <v>0</v>
      </c>
      <c r="BG178" s="190">
        <f>IF(N178="zákl. přenesená",J178,0)</f>
        <v>0</v>
      </c>
      <c r="BH178" s="190">
        <f>IF(N178="sníž. přenesená",J178,0)</f>
        <v>0</v>
      </c>
      <c r="BI178" s="190">
        <f>IF(N178="nulová",J178,0)</f>
        <v>0</v>
      </c>
      <c r="BJ178" s="16" t="s">
        <v>83</v>
      </c>
      <c r="BK178" s="190">
        <f>ROUND(I178*H178,2)</f>
        <v>0</v>
      </c>
      <c r="BL178" s="16" t="s">
        <v>133</v>
      </c>
      <c r="BM178" s="189" t="s">
        <v>1479</v>
      </c>
    </row>
    <row r="179" spans="1:65" s="2" customFormat="1" ht="11.25">
      <c r="A179" s="33"/>
      <c r="B179" s="34"/>
      <c r="C179" s="35"/>
      <c r="D179" s="191" t="s">
        <v>135</v>
      </c>
      <c r="E179" s="35"/>
      <c r="F179" s="192" t="s">
        <v>234</v>
      </c>
      <c r="G179" s="35"/>
      <c r="H179" s="35"/>
      <c r="I179" s="35"/>
      <c r="J179" s="35"/>
      <c r="K179" s="35"/>
      <c r="L179" s="38"/>
      <c r="M179" s="194"/>
      <c r="N179" s="195"/>
      <c r="O179" s="70"/>
      <c r="P179" s="70"/>
      <c r="Q179" s="70"/>
      <c r="R179" s="70"/>
      <c r="S179" s="70"/>
      <c r="T179" s="71"/>
      <c r="U179" s="33"/>
      <c r="V179" s="33"/>
      <c r="W179" s="33"/>
      <c r="X179" s="33"/>
      <c r="Y179" s="33"/>
      <c r="Z179" s="33"/>
      <c r="AA179" s="33"/>
      <c r="AB179" s="33"/>
      <c r="AC179" s="33"/>
      <c r="AD179" s="33"/>
      <c r="AE179" s="33"/>
      <c r="AT179" s="16" t="s">
        <v>135</v>
      </c>
      <c r="AU179" s="16" t="s">
        <v>83</v>
      </c>
    </row>
    <row r="180" spans="1:65" s="12" customFormat="1" ht="11.25">
      <c r="B180" s="196"/>
      <c r="C180" s="197"/>
      <c r="D180" s="191" t="s">
        <v>136</v>
      </c>
      <c r="E180" s="198" t="s">
        <v>1</v>
      </c>
      <c r="F180" s="199" t="s">
        <v>1480</v>
      </c>
      <c r="G180" s="197"/>
      <c r="H180" s="200">
        <v>272</v>
      </c>
      <c r="I180" s="197"/>
      <c r="J180" s="197"/>
      <c r="K180" s="197"/>
      <c r="L180" s="202"/>
      <c r="M180" s="203"/>
      <c r="N180" s="204"/>
      <c r="O180" s="204"/>
      <c r="P180" s="204"/>
      <c r="Q180" s="204"/>
      <c r="R180" s="204"/>
      <c r="S180" s="204"/>
      <c r="T180" s="205"/>
      <c r="AT180" s="206" t="s">
        <v>136</v>
      </c>
      <c r="AU180" s="206" t="s">
        <v>83</v>
      </c>
      <c r="AV180" s="12" t="s">
        <v>85</v>
      </c>
      <c r="AW180" s="12" t="s">
        <v>31</v>
      </c>
      <c r="AX180" s="12" t="s">
        <v>75</v>
      </c>
      <c r="AY180" s="206" t="s">
        <v>126</v>
      </c>
    </row>
    <row r="181" spans="1:65" s="13" customFormat="1" ht="11.25">
      <c r="B181" s="207"/>
      <c r="C181" s="208"/>
      <c r="D181" s="191" t="s">
        <v>136</v>
      </c>
      <c r="E181" s="209" t="s">
        <v>1</v>
      </c>
      <c r="F181" s="210" t="s">
        <v>138</v>
      </c>
      <c r="G181" s="208"/>
      <c r="H181" s="211">
        <v>272</v>
      </c>
      <c r="I181" s="208"/>
      <c r="J181" s="208"/>
      <c r="K181" s="208"/>
      <c r="L181" s="213"/>
      <c r="M181" s="214"/>
      <c r="N181" s="215"/>
      <c r="O181" s="215"/>
      <c r="P181" s="215"/>
      <c r="Q181" s="215"/>
      <c r="R181" s="215"/>
      <c r="S181" s="215"/>
      <c r="T181" s="216"/>
      <c r="AT181" s="217" t="s">
        <v>136</v>
      </c>
      <c r="AU181" s="217" t="s">
        <v>83</v>
      </c>
      <c r="AV181" s="13" t="s">
        <v>133</v>
      </c>
      <c r="AW181" s="13" t="s">
        <v>31</v>
      </c>
      <c r="AX181" s="13" t="s">
        <v>83</v>
      </c>
      <c r="AY181" s="217" t="s">
        <v>126</v>
      </c>
    </row>
    <row r="182" spans="1:65" s="14" customFormat="1" ht="11.25">
      <c r="B182" s="218"/>
      <c r="C182" s="219"/>
      <c r="D182" s="191" t="s">
        <v>136</v>
      </c>
      <c r="E182" s="220" t="s">
        <v>1</v>
      </c>
      <c r="F182" s="221" t="s">
        <v>139</v>
      </c>
      <c r="G182" s="219"/>
      <c r="H182" s="220" t="s">
        <v>1</v>
      </c>
      <c r="I182" s="219"/>
      <c r="J182" s="219"/>
      <c r="K182" s="219"/>
      <c r="L182" s="223"/>
      <c r="M182" s="224"/>
      <c r="N182" s="225"/>
      <c r="O182" s="225"/>
      <c r="P182" s="225"/>
      <c r="Q182" s="225"/>
      <c r="R182" s="225"/>
      <c r="S182" s="225"/>
      <c r="T182" s="226"/>
      <c r="AT182" s="227" t="s">
        <v>136</v>
      </c>
      <c r="AU182" s="227" t="s">
        <v>83</v>
      </c>
      <c r="AV182" s="14" t="s">
        <v>83</v>
      </c>
      <c r="AW182" s="14" t="s">
        <v>31</v>
      </c>
      <c r="AX182" s="14" t="s">
        <v>75</v>
      </c>
      <c r="AY182" s="227" t="s">
        <v>126</v>
      </c>
    </row>
    <row r="183" spans="1:65" s="2" customFormat="1" ht="16.5" customHeight="1">
      <c r="A183" s="33"/>
      <c r="B183" s="34"/>
      <c r="C183" s="177" t="s">
        <v>181</v>
      </c>
      <c r="D183" s="177" t="s">
        <v>127</v>
      </c>
      <c r="E183" s="178" t="s">
        <v>238</v>
      </c>
      <c r="F183" s="179" t="s">
        <v>239</v>
      </c>
      <c r="G183" s="180" t="s">
        <v>142</v>
      </c>
      <c r="H183" s="181">
        <v>112</v>
      </c>
      <c r="I183" s="291"/>
      <c r="J183" s="183">
        <f>ROUND(I183*H183,2)</f>
        <v>0</v>
      </c>
      <c r="K183" s="179" t="s">
        <v>131</v>
      </c>
      <c r="L183" s="184"/>
      <c r="M183" s="185" t="s">
        <v>1</v>
      </c>
      <c r="N183" s="186" t="s">
        <v>40</v>
      </c>
      <c r="O183" s="70"/>
      <c r="P183" s="187">
        <f>O183*H183</f>
        <v>0</v>
      </c>
      <c r="Q183" s="187">
        <v>0</v>
      </c>
      <c r="R183" s="187">
        <f>Q183*H183</f>
        <v>0</v>
      </c>
      <c r="S183" s="187">
        <v>0</v>
      </c>
      <c r="T183" s="188">
        <f>S183*H183</f>
        <v>0</v>
      </c>
      <c r="U183" s="33"/>
      <c r="V183" s="33"/>
      <c r="W183" s="33"/>
      <c r="X183" s="33"/>
      <c r="Y183" s="33"/>
      <c r="Z183" s="33"/>
      <c r="AA183" s="33"/>
      <c r="AB183" s="33"/>
      <c r="AC183" s="33"/>
      <c r="AD183" s="33"/>
      <c r="AE183" s="33"/>
      <c r="AR183" s="189" t="s">
        <v>132</v>
      </c>
      <c r="AT183" s="189" t="s">
        <v>127</v>
      </c>
      <c r="AU183" s="189" t="s">
        <v>83</v>
      </c>
      <c r="AY183" s="16" t="s">
        <v>126</v>
      </c>
      <c r="BE183" s="190">
        <f>IF(N183="základní",J183,0)</f>
        <v>0</v>
      </c>
      <c r="BF183" s="190">
        <f>IF(N183="snížená",J183,0)</f>
        <v>0</v>
      </c>
      <c r="BG183" s="190">
        <f>IF(N183="zákl. přenesená",J183,0)</f>
        <v>0</v>
      </c>
      <c r="BH183" s="190">
        <f>IF(N183="sníž. přenesená",J183,0)</f>
        <v>0</v>
      </c>
      <c r="BI183" s="190">
        <f>IF(N183="nulová",J183,0)</f>
        <v>0</v>
      </c>
      <c r="BJ183" s="16" t="s">
        <v>83</v>
      </c>
      <c r="BK183" s="190">
        <f>ROUND(I183*H183,2)</f>
        <v>0</v>
      </c>
      <c r="BL183" s="16" t="s">
        <v>133</v>
      </c>
      <c r="BM183" s="189" t="s">
        <v>1481</v>
      </c>
    </row>
    <row r="184" spans="1:65" s="2" customFormat="1" ht="11.25">
      <c r="A184" s="33"/>
      <c r="B184" s="34"/>
      <c r="C184" s="35"/>
      <c r="D184" s="191" t="s">
        <v>135</v>
      </c>
      <c r="E184" s="35"/>
      <c r="F184" s="192" t="s">
        <v>239</v>
      </c>
      <c r="G184" s="35"/>
      <c r="H184" s="35"/>
      <c r="I184" s="193"/>
      <c r="J184" s="35"/>
      <c r="K184" s="35"/>
      <c r="L184" s="38"/>
      <c r="M184" s="194"/>
      <c r="N184" s="195"/>
      <c r="O184" s="70"/>
      <c r="P184" s="70"/>
      <c r="Q184" s="70"/>
      <c r="R184" s="70"/>
      <c r="S184" s="70"/>
      <c r="T184" s="71"/>
      <c r="U184" s="33"/>
      <c r="V184" s="33"/>
      <c r="W184" s="33"/>
      <c r="X184" s="33"/>
      <c r="Y184" s="33"/>
      <c r="Z184" s="33"/>
      <c r="AA184" s="33"/>
      <c r="AB184" s="33"/>
      <c r="AC184" s="33"/>
      <c r="AD184" s="33"/>
      <c r="AE184" s="33"/>
      <c r="AT184" s="16" t="s">
        <v>135</v>
      </c>
      <c r="AU184" s="16" t="s">
        <v>83</v>
      </c>
    </row>
    <row r="185" spans="1:65" s="12" customFormat="1" ht="11.25">
      <c r="B185" s="196"/>
      <c r="C185" s="197"/>
      <c r="D185" s="191" t="s">
        <v>136</v>
      </c>
      <c r="E185" s="198" t="s">
        <v>1</v>
      </c>
      <c r="F185" s="199" t="s">
        <v>1318</v>
      </c>
      <c r="G185" s="197"/>
      <c r="H185" s="200">
        <v>112</v>
      </c>
      <c r="I185" s="201"/>
      <c r="J185" s="197"/>
      <c r="K185" s="197"/>
      <c r="L185" s="202"/>
      <c r="M185" s="203"/>
      <c r="N185" s="204"/>
      <c r="O185" s="204"/>
      <c r="P185" s="204"/>
      <c r="Q185" s="204"/>
      <c r="R185" s="204"/>
      <c r="S185" s="204"/>
      <c r="T185" s="205"/>
      <c r="AT185" s="206" t="s">
        <v>136</v>
      </c>
      <c r="AU185" s="206" t="s">
        <v>83</v>
      </c>
      <c r="AV185" s="12" t="s">
        <v>85</v>
      </c>
      <c r="AW185" s="12" t="s">
        <v>31</v>
      </c>
      <c r="AX185" s="12" t="s">
        <v>75</v>
      </c>
      <c r="AY185" s="206" t="s">
        <v>126</v>
      </c>
    </row>
    <row r="186" spans="1:65" s="13" customFormat="1" ht="11.25">
      <c r="B186" s="207"/>
      <c r="C186" s="208"/>
      <c r="D186" s="191" t="s">
        <v>136</v>
      </c>
      <c r="E186" s="209" t="s">
        <v>1</v>
      </c>
      <c r="F186" s="210" t="s">
        <v>138</v>
      </c>
      <c r="G186" s="208"/>
      <c r="H186" s="211">
        <v>112</v>
      </c>
      <c r="I186" s="212"/>
      <c r="J186" s="208"/>
      <c r="K186" s="208"/>
      <c r="L186" s="213"/>
      <c r="M186" s="214"/>
      <c r="N186" s="215"/>
      <c r="O186" s="215"/>
      <c r="P186" s="215"/>
      <c r="Q186" s="215"/>
      <c r="R186" s="215"/>
      <c r="S186" s="215"/>
      <c r="T186" s="216"/>
      <c r="AT186" s="217" t="s">
        <v>136</v>
      </c>
      <c r="AU186" s="217" t="s">
        <v>83</v>
      </c>
      <c r="AV186" s="13" t="s">
        <v>133</v>
      </c>
      <c r="AW186" s="13" t="s">
        <v>31</v>
      </c>
      <c r="AX186" s="13" t="s">
        <v>83</v>
      </c>
      <c r="AY186" s="217" t="s">
        <v>126</v>
      </c>
    </row>
    <row r="187" spans="1:65" s="14" customFormat="1" ht="11.25">
      <c r="B187" s="218"/>
      <c r="C187" s="219"/>
      <c r="D187" s="191" t="s">
        <v>136</v>
      </c>
      <c r="E187" s="220" t="s">
        <v>1</v>
      </c>
      <c r="F187" s="221" t="s">
        <v>139</v>
      </c>
      <c r="G187" s="219"/>
      <c r="H187" s="220" t="s">
        <v>1</v>
      </c>
      <c r="I187" s="222"/>
      <c r="J187" s="219"/>
      <c r="K187" s="219"/>
      <c r="L187" s="223"/>
      <c r="M187" s="224"/>
      <c r="N187" s="225"/>
      <c r="O187" s="225"/>
      <c r="P187" s="225"/>
      <c r="Q187" s="225"/>
      <c r="R187" s="225"/>
      <c r="S187" s="225"/>
      <c r="T187" s="226"/>
      <c r="AT187" s="227" t="s">
        <v>136</v>
      </c>
      <c r="AU187" s="227" t="s">
        <v>83</v>
      </c>
      <c r="AV187" s="14" t="s">
        <v>83</v>
      </c>
      <c r="AW187" s="14" t="s">
        <v>31</v>
      </c>
      <c r="AX187" s="14" t="s">
        <v>75</v>
      </c>
      <c r="AY187" s="227" t="s">
        <v>126</v>
      </c>
    </row>
    <row r="188" spans="1:65" s="11" customFormat="1" ht="25.9" customHeight="1">
      <c r="B188" s="163"/>
      <c r="C188" s="164"/>
      <c r="D188" s="165" t="s">
        <v>74</v>
      </c>
      <c r="E188" s="166" t="s">
        <v>127</v>
      </c>
      <c r="F188" s="166" t="s">
        <v>242</v>
      </c>
      <c r="G188" s="164"/>
      <c r="H188" s="164"/>
      <c r="I188" s="167"/>
      <c r="J188" s="168">
        <f>BK188</f>
        <v>0</v>
      </c>
      <c r="K188" s="164"/>
      <c r="L188" s="169"/>
      <c r="M188" s="170"/>
      <c r="N188" s="171"/>
      <c r="O188" s="171"/>
      <c r="P188" s="172">
        <f>SUM(P189:P449)</f>
        <v>0</v>
      </c>
      <c r="Q188" s="171"/>
      <c r="R188" s="172">
        <f>SUM(R189:R449)</f>
        <v>24242.176329999998</v>
      </c>
      <c r="S188" s="171"/>
      <c r="T188" s="173">
        <f>SUM(T189:T449)</f>
        <v>0</v>
      </c>
      <c r="AR188" s="174" t="s">
        <v>125</v>
      </c>
      <c r="AT188" s="175" t="s">
        <v>74</v>
      </c>
      <c r="AU188" s="175" t="s">
        <v>75</v>
      </c>
      <c r="AY188" s="174" t="s">
        <v>126</v>
      </c>
      <c r="BK188" s="176">
        <f>SUM(BK189:BK449)</f>
        <v>0</v>
      </c>
    </row>
    <row r="189" spans="1:65" s="2" customFormat="1" ht="33" customHeight="1">
      <c r="A189" s="33"/>
      <c r="B189" s="34"/>
      <c r="C189" s="177" t="s">
        <v>187</v>
      </c>
      <c r="D189" s="177" t="s">
        <v>127</v>
      </c>
      <c r="E189" s="178" t="s">
        <v>243</v>
      </c>
      <c r="F189" s="179" t="s">
        <v>244</v>
      </c>
      <c r="G189" s="180" t="s">
        <v>142</v>
      </c>
      <c r="H189" s="181">
        <v>8924</v>
      </c>
      <c r="I189" s="182"/>
      <c r="J189" s="183">
        <f>ROUND(I189*H189,2)</f>
        <v>0</v>
      </c>
      <c r="K189" s="179" t="s">
        <v>1</v>
      </c>
      <c r="L189" s="184"/>
      <c r="M189" s="185" t="s">
        <v>1</v>
      </c>
      <c r="N189" s="186" t="s">
        <v>40</v>
      </c>
      <c r="O189" s="70"/>
      <c r="P189" s="187">
        <f>O189*H189</f>
        <v>0</v>
      </c>
      <c r="Q189" s="187">
        <v>0.32700000000000001</v>
      </c>
      <c r="R189" s="187">
        <f>Q189*H189</f>
        <v>2918.1480000000001</v>
      </c>
      <c r="S189" s="187">
        <v>0</v>
      </c>
      <c r="T189" s="188">
        <f>S189*H189</f>
        <v>0</v>
      </c>
      <c r="U189" s="33"/>
      <c r="V189" s="33"/>
      <c r="W189" s="33"/>
      <c r="X189" s="33"/>
      <c r="Y189" s="33"/>
      <c r="Z189" s="33"/>
      <c r="AA189" s="33"/>
      <c r="AB189" s="33"/>
      <c r="AC189" s="33"/>
      <c r="AD189" s="33"/>
      <c r="AE189" s="33"/>
      <c r="AR189" s="189" t="s">
        <v>132</v>
      </c>
      <c r="AT189" s="189" t="s">
        <v>127</v>
      </c>
      <c r="AU189" s="189" t="s">
        <v>83</v>
      </c>
      <c r="AY189" s="16" t="s">
        <v>126</v>
      </c>
      <c r="BE189" s="190">
        <f>IF(N189="základní",J189,0)</f>
        <v>0</v>
      </c>
      <c r="BF189" s="190">
        <f>IF(N189="snížená",J189,0)</f>
        <v>0</v>
      </c>
      <c r="BG189" s="190">
        <f>IF(N189="zákl. přenesená",J189,0)</f>
        <v>0</v>
      </c>
      <c r="BH189" s="190">
        <f>IF(N189="sníž. přenesená",J189,0)</f>
        <v>0</v>
      </c>
      <c r="BI189" s="190">
        <f>IF(N189="nulová",J189,0)</f>
        <v>0</v>
      </c>
      <c r="BJ189" s="16" t="s">
        <v>83</v>
      </c>
      <c r="BK189" s="190">
        <f>ROUND(I189*H189,2)</f>
        <v>0</v>
      </c>
      <c r="BL189" s="16" t="s">
        <v>133</v>
      </c>
      <c r="BM189" s="189" t="s">
        <v>1482</v>
      </c>
    </row>
    <row r="190" spans="1:65" s="2" customFormat="1" ht="19.5">
      <c r="A190" s="33"/>
      <c r="B190" s="34"/>
      <c r="C190" s="35"/>
      <c r="D190" s="191" t="s">
        <v>135</v>
      </c>
      <c r="E190" s="35"/>
      <c r="F190" s="192" t="s">
        <v>244</v>
      </c>
      <c r="G190" s="35"/>
      <c r="H190" s="35"/>
      <c r="I190" s="193"/>
      <c r="J190" s="35"/>
      <c r="K190" s="35"/>
      <c r="L190" s="38"/>
      <c r="M190" s="194"/>
      <c r="N190" s="195"/>
      <c r="O190" s="70"/>
      <c r="P190" s="70"/>
      <c r="Q190" s="70"/>
      <c r="R190" s="70"/>
      <c r="S190" s="70"/>
      <c r="T190" s="71"/>
      <c r="U190" s="33"/>
      <c r="V190" s="33"/>
      <c r="W190" s="33"/>
      <c r="X190" s="33"/>
      <c r="Y190" s="33"/>
      <c r="Z190" s="33"/>
      <c r="AA190" s="33"/>
      <c r="AB190" s="33"/>
      <c r="AC190" s="33"/>
      <c r="AD190" s="33"/>
      <c r="AE190" s="33"/>
      <c r="AT190" s="16" t="s">
        <v>135</v>
      </c>
      <c r="AU190" s="16" t="s">
        <v>83</v>
      </c>
    </row>
    <row r="191" spans="1:65" s="12" customFormat="1" ht="11.25">
      <c r="B191" s="196"/>
      <c r="C191" s="197"/>
      <c r="D191" s="191" t="s">
        <v>136</v>
      </c>
      <c r="E191" s="198" t="s">
        <v>1</v>
      </c>
      <c r="F191" s="199" t="s">
        <v>1483</v>
      </c>
      <c r="G191" s="197"/>
      <c r="H191" s="200">
        <v>16062.16</v>
      </c>
      <c r="I191" s="201"/>
      <c r="J191" s="197"/>
      <c r="K191" s="197"/>
      <c r="L191" s="202"/>
      <c r="M191" s="203"/>
      <c r="N191" s="204"/>
      <c r="O191" s="204"/>
      <c r="P191" s="204"/>
      <c r="Q191" s="204"/>
      <c r="R191" s="204"/>
      <c r="S191" s="204"/>
      <c r="T191" s="205"/>
      <c r="AT191" s="206" t="s">
        <v>136</v>
      </c>
      <c r="AU191" s="206" t="s">
        <v>83</v>
      </c>
      <c r="AV191" s="12" t="s">
        <v>85</v>
      </c>
      <c r="AW191" s="12" t="s">
        <v>31</v>
      </c>
      <c r="AX191" s="12" t="s">
        <v>75</v>
      </c>
      <c r="AY191" s="206" t="s">
        <v>126</v>
      </c>
    </row>
    <row r="192" spans="1:65" s="12" customFormat="1" ht="11.25">
      <c r="B192" s="196"/>
      <c r="C192" s="197"/>
      <c r="D192" s="191" t="s">
        <v>136</v>
      </c>
      <c r="E192" s="198" t="s">
        <v>1</v>
      </c>
      <c r="F192" s="199" t="s">
        <v>1484</v>
      </c>
      <c r="G192" s="197"/>
      <c r="H192" s="200">
        <v>0.84</v>
      </c>
      <c r="I192" s="201"/>
      <c r="J192" s="197"/>
      <c r="K192" s="197"/>
      <c r="L192" s="202"/>
      <c r="M192" s="203"/>
      <c r="N192" s="204"/>
      <c r="O192" s="204"/>
      <c r="P192" s="204"/>
      <c r="Q192" s="204"/>
      <c r="R192" s="204"/>
      <c r="S192" s="204"/>
      <c r="T192" s="205"/>
      <c r="AT192" s="206" t="s">
        <v>136</v>
      </c>
      <c r="AU192" s="206" t="s">
        <v>83</v>
      </c>
      <c r="AV192" s="12" t="s">
        <v>85</v>
      </c>
      <c r="AW192" s="12" t="s">
        <v>31</v>
      </c>
      <c r="AX192" s="12" t="s">
        <v>75</v>
      </c>
      <c r="AY192" s="206" t="s">
        <v>126</v>
      </c>
    </row>
    <row r="193" spans="1:65" s="14" customFormat="1" ht="11.25">
      <c r="B193" s="218"/>
      <c r="C193" s="219"/>
      <c r="D193" s="191" t="s">
        <v>136</v>
      </c>
      <c r="E193" s="220" t="s">
        <v>1</v>
      </c>
      <c r="F193" s="221" t="s">
        <v>1485</v>
      </c>
      <c r="G193" s="219"/>
      <c r="H193" s="220" t="s">
        <v>1</v>
      </c>
      <c r="I193" s="222"/>
      <c r="J193" s="219"/>
      <c r="K193" s="219"/>
      <c r="L193" s="223"/>
      <c r="M193" s="224"/>
      <c r="N193" s="225"/>
      <c r="O193" s="225"/>
      <c r="P193" s="225"/>
      <c r="Q193" s="225"/>
      <c r="R193" s="225"/>
      <c r="S193" s="225"/>
      <c r="T193" s="226"/>
      <c r="AT193" s="227" t="s">
        <v>136</v>
      </c>
      <c r="AU193" s="227" t="s">
        <v>83</v>
      </c>
      <c r="AV193" s="14" t="s">
        <v>83</v>
      </c>
      <c r="AW193" s="14" t="s">
        <v>31</v>
      </c>
      <c r="AX193" s="14" t="s">
        <v>75</v>
      </c>
      <c r="AY193" s="227" t="s">
        <v>126</v>
      </c>
    </row>
    <row r="194" spans="1:65" s="12" customFormat="1" ht="11.25">
      <c r="B194" s="196"/>
      <c r="C194" s="197"/>
      <c r="D194" s="191" t="s">
        <v>136</v>
      </c>
      <c r="E194" s="198" t="s">
        <v>1</v>
      </c>
      <c r="F194" s="199" t="s">
        <v>1486</v>
      </c>
      <c r="G194" s="197"/>
      <c r="H194" s="200">
        <v>-5</v>
      </c>
      <c r="I194" s="201"/>
      <c r="J194" s="197"/>
      <c r="K194" s="197"/>
      <c r="L194" s="202"/>
      <c r="M194" s="203"/>
      <c r="N194" s="204"/>
      <c r="O194" s="204"/>
      <c r="P194" s="204"/>
      <c r="Q194" s="204"/>
      <c r="R194" s="204"/>
      <c r="S194" s="204"/>
      <c r="T194" s="205"/>
      <c r="AT194" s="206" t="s">
        <v>136</v>
      </c>
      <c r="AU194" s="206" t="s">
        <v>83</v>
      </c>
      <c r="AV194" s="12" t="s">
        <v>85</v>
      </c>
      <c r="AW194" s="12" t="s">
        <v>31</v>
      </c>
      <c r="AX194" s="12" t="s">
        <v>75</v>
      </c>
      <c r="AY194" s="206" t="s">
        <v>126</v>
      </c>
    </row>
    <row r="195" spans="1:65" s="14" customFormat="1" ht="11.25">
      <c r="B195" s="218"/>
      <c r="C195" s="219"/>
      <c r="D195" s="191" t="s">
        <v>136</v>
      </c>
      <c r="E195" s="220" t="s">
        <v>1</v>
      </c>
      <c r="F195" s="221" t="s">
        <v>248</v>
      </c>
      <c r="G195" s="219"/>
      <c r="H195" s="220" t="s">
        <v>1</v>
      </c>
      <c r="I195" s="222"/>
      <c r="J195" s="219"/>
      <c r="K195" s="219"/>
      <c r="L195" s="223"/>
      <c r="M195" s="224"/>
      <c r="N195" s="225"/>
      <c r="O195" s="225"/>
      <c r="P195" s="225"/>
      <c r="Q195" s="225"/>
      <c r="R195" s="225"/>
      <c r="S195" s="225"/>
      <c r="T195" s="226"/>
      <c r="AT195" s="227" t="s">
        <v>136</v>
      </c>
      <c r="AU195" s="227" t="s">
        <v>83</v>
      </c>
      <c r="AV195" s="14" t="s">
        <v>83</v>
      </c>
      <c r="AW195" s="14" t="s">
        <v>31</v>
      </c>
      <c r="AX195" s="14" t="s">
        <v>75</v>
      </c>
      <c r="AY195" s="227" t="s">
        <v>126</v>
      </c>
    </row>
    <row r="196" spans="1:65" s="12" customFormat="1" ht="11.25">
      <c r="B196" s="196"/>
      <c r="C196" s="197"/>
      <c r="D196" s="191" t="s">
        <v>136</v>
      </c>
      <c r="E196" s="198" t="s">
        <v>1</v>
      </c>
      <c r="F196" s="199" t="s">
        <v>1487</v>
      </c>
      <c r="G196" s="197"/>
      <c r="H196" s="200">
        <v>-6874</v>
      </c>
      <c r="I196" s="201"/>
      <c r="J196" s="197"/>
      <c r="K196" s="197"/>
      <c r="L196" s="202"/>
      <c r="M196" s="203"/>
      <c r="N196" s="204"/>
      <c r="O196" s="204"/>
      <c r="P196" s="204"/>
      <c r="Q196" s="204"/>
      <c r="R196" s="204"/>
      <c r="S196" s="204"/>
      <c r="T196" s="205"/>
      <c r="AT196" s="206" t="s">
        <v>136</v>
      </c>
      <c r="AU196" s="206" t="s">
        <v>83</v>
      </c>
      <c r="AV196" s="12" t="s">
        <v>85</v>
      </c>
      <c r="AW196" s="12" t="s">
        <v>31</v>
      </c>
      <c r="AX196" s="12" t="s">
        <v>75</v>
      </c>
      <c r="AY196" s="206" t="s">
        <v>126</v>
      </c>
    </row>
    <row r="197" spans="1:65" s="14" customFormat="1" ht="11.25">
      <c r="B197" s="218"/>
      <c r="C197" s="219"/>
      <c r="D197" s="191" t="s">
        <v>136</v>
      </c>
      <c r="E197" s="220" t="s">
        <v>1</v>
      </c>
      <c r="F197" s="221" t="s">
        <v>1488</v>
      </c>
      <c r="G197" s="219"/>
      <c r="H197" s="220" t="s">
        <v>1</v>
      </c>
      <c r="I197" s="222"/>
      <c r="J197" s="219"/>
      <c r="K197" s="219"/>
      <c r="L197" s="223"/>
      <c r="M197" s="224"/>
      <c r="N197" s="225"/>
      <c r="O197" s="225"/>
      <c r="P197" s="225"/>
      <c r="Q197" s="225"/>
      <c r="R197" s="225"/>
      <c r="S197" s="225"/>
      <c r="T197" s="226"/>
      <c r="AT197" s="227" t="s">
        <v>136</v>
      </c>
      <c r="AU197" s="227" t="s">
        <v>83</v>
      </c>
      <c r="AV197" s="14" t="s">
        <v>83</v>
      </c>
      <c r="AW197" s="14" t="s">
        <v>31</v>
      </c>
      <c r="AX197" s="14" t="s">
        <v>75</v>
      </c>
      <c r="AY197" s="227" t="s">
        <v>126</v>
      </c>
    </row>
    <row r="198" spans="1:65" s="12" customFormat="1" ht="11.25">
      <c r="B198" s="196"/>
      <c r="C198" s="197"/>
      <c r="D198" s="191" t="s">
        <v>136</v>
      </c>
      <c r="E198" s="198" t="s">
        <v>1</v>
      </c>
      <c r="F198" s="199" t="s">
        <v>1489</v>
      </c>
      <c r="G198" s="197"/>
      <c r="H198" s="200">
        <v>-88</v>
      </c>
      <c r="I198" s="201"/>
      <c r="J198" s="197"/>
      <c r="K198" s="197"/>
      <c r="L198" s="202"/>
      <c r="M198" s="203"/>
      <c r="N198" s="204"/>
      <c r="O198" s="204"/>
      <c r="P198" s="204"/>
      <c r="Q198" s="204"/>
      <c r="R198" s="204"/>
      <c r="S198" s="204"/>
      <c r="T198" s="205"/>
      <c r="AT198" s="206" t="s">
        <v>136</v>
      </c>
      <c r="AU198" s="206" t="s">
        <v>83</v>
      </c>
      <c r="AV198" s="12" t="s">
        <v>85</v>
      </c>
      <c r="AW198" s="12" t="s">
        <v>31</v>
      </c>
      <c r="AX198" s="12" t="s">
        <v>75</v>
      </c>
      <c r="AY198" s="206" t="s">
        <v>126</v>
      </c>
    </row>
    <row r="199" spans="1:65" s="14" customFormat="1" ht="11.25">
      <c r="B199" s="218"/>
      <c r="C199" s="219"/>
      <c r="D199" s="191" t="s">
        <v>136</v>
      </c>
      <c r="E199" s="220" t="s">
        <v>1</v>
      </c>
      <c r="F199" s="221" t="s">
        <v>1490</v>
      </c>
      <c r="G199" s="219"/>
      <c r="H199" s="220" t="s">
        <v>1</v>
      </c>
      <c r="I199" s="222"/>
      <c r="J199" s="219"/>
      <c r="K199" s="219"/>
      <c r="L199" s="223"/>
      <c r="M199" s="224"/>
      <c r="N199" s="225"/>
      <c r="O199" s="225"/>
      <c r="P199" s="225"/>
      <c r="Q199" s="225"/>
      <c r="R199" s="225"/>
      <c r="S199" s="225"/>
      <c r="T199" s="226"/>
      <c r="AT199" s="227" t="s">
        <v>136</v>
      </c>
      <c r="AU199" s="227" t="s">
        <v>83</v>
      </c>
      <c r="AV199" s="14" t="s">
        <v>83</v>
      </c>
      <c r="AW199" s="14" t="s">
        <v>31</v>
      </c>
      <c r="AX199" s="14" t="s">
        <v>75</v>
      </c>
      <c r="AY199" s="227" t="s">
        <v>126</v>
      </c>
    </row>
    <row r="200" spans="1:65" s="12" customFormat="1" ht="11.25">
      <c r="B200" s="196"/>
      <c r="C200" s="197"/>
      <c r="D200" s="191" t="s">
        <v>136</v>
      </c>
      <c r="E200" s="198" t="s">
        <v>1</v>
      </c>
      <c r="F200" s="199" t="s">
        <v>1491</v>
      </c>
      <c r="G200" s="197"/>
      <c r="H200" s="200">
        <v>-64</v>
      </c>
      <c r="I200" s="201"/>
      <c r="J200" s="197"/>
      <c r="K200" s="197"/>
      <c r="L200" s="202"/>
      <c r="M200" s="203"/>
      <c r="N200" s="204"/>
      <c r="O200" s="204"/>
      <c r="P200" s="204"/>
      <c r="Q200" s="204"/>
      <c r="R200" s="204"/>
      <c r="S200" s="204"/>
      <c r="T200" s="205"/>
      <c r="AT200" s="206" t="s">
        <v>136</v>
      </c>
      <c r="AU200" s="206" t="s">
        <v>83</v>
      </c>
      <c r="AV200" s="12" t="s">
        <v>85</v>
      </c>
      <c r="AW200" s="12" t="s">
        <v>31</v>
      </c>
      <c r="AX200" s="12" t="s">
        <v>75</v>
      </c>
      <c r="AY200" s="206" t="s">
        <v>126</v>
      </c>
    </row>
    <row r="201" spans="1:65" s="14" customFormat="1" ht="11.25">
      <c r="B201" s="218"/>
      <c r="C201" s="219"/>
      <c r="D201" s="191" t="s">
        <v>136</v>
      </c>
      <c r="E201" s="220" t="s">
        <v>1</v>
      </c>
      <c r="F201" s="221" t="s">
        <v>1492</v>
      </c>
      <c r="G201" s="219"/>
      <c r="H201" s="220" t="s">
        <v>1</v>
      </c>
      <c r="I201" s="222"/>
      <c r="J201" s="219"/>
      <c r="K201" s="219"/>
      <c r="L201" s="223"/>
      <c r="M201" s="224"/>
      <c r="N201" s="225"/>
      <c r="O201" s="225"/>
      <c r="P201" s="225"/>
      <c r="Q201" s="225"/>
      <c r="R201" s="225"/>
      <c r="S201" s="225"/>
      <c r="T201" s="226"/>
      <c r="AT201" s="227" t="s">
        <v>136</v>
      </c>
      <c r="AU201" s="227" t="s">
        <v>83</v>
      </c>
      <c r="AV201" s="14" t="s">
        <v>83</v>
      </c>
      <c r="AW201" s="14" t="s">
        <v>31</v>
      </c>
      <c r="AX201" s="14" t="s">
        <v>75</v>
      </c>
      <c r="AY201" s="227" t="s">
        <v>126</v>
      </c>
    </row>
    <row r="202" spans="1:65" s="12" customFormat="1" ht="11.25">
      <c r="B202" s="196"/>
      <c r="C202" s="197"/>
      <c r="D202" s="191" t="s">
        <v>136</v>
      </c>
      <c r="E202" s="198" t="s">
        <v>1</v>
      </c>
      <c r="F202" s="199" t="s">
        <v>1493</v>
      </c>
      <c r="G202" s="197"/>
      <c r="H202" s="200">
        <v>-36</v>
      </c>
      <c r="I202" s="201"/>
      <c r="J202" s="197"/>
      <c r="K202" s="197"/>
      <c r="L202" s="202"/>
      <c r="M202" s="203"/>
      <c r="N202" s="204"/>
      <c r="O202" s="204"/>
      <c r="P202" s="204"/>
      <c r="Q202" s="204"/>
      <c r="R202" s="204"/>
      <c r="S202" s="204"/>
      <c r="T202" s="205"/>
      <c r="AT202" s="206" t="s">
        <v>136</v>
      </c>
      <c r="AU202" s="206" t="s">
        <v>83</v>
      </c>
      <c r="AV202" s="12" t="s">
        <v>85</v>
      </c>
      <c r="AW202" s="12" t="s">
        <v>31</v>
      </c>
      <c r="AX202" s="12" t="s">
        <v>75</v>
      </c>
      <c r="AY202" s="206" t="s">
        <v>126</v>
      </c>
    </row>
    <row r="203" spans="1:65" s="14" customFormat="1" ht="11.25">
      <c r="B203" s="218"/>
      <c r="C203" s="219"/>
      <c r="D203" s="191" t="s">
        <v>136</v>
      </c>
      <c r="E203" s="220" t="s">
        <v>1</v>
      </c>
      <c r="F203" s="221" t="s">
        <v>1494</v>
      </c>
      <c r="G203" s="219"/>
      <c r="H203" s="220" t="s">
        <v>1</v>
      </c>
      <c r="I203" s="222"/>
      <c r="J203" s="219"/>
      <c r="K203" s="219"/>
      <c r="L203" s="223"/>
      <c r="M203" s="224"/>
      <c r="N203" s="225"/>
      <c r="O203" s="225"/>
      <c r="P203" s="225"/>
      <c r="Q203" s="225"/>
      <c r="R203" s="225"/>
      <c r="S203" s="225"/>
      <c r="T203" s="226"/>
      <c r="AT203" s="227" t="s">
        <v>136</v>
      </c>
      <c r="AU203" s="227" t="s">
        <v>83</v>
      </c>
      <c r="AV203" s="14" t="s">
        <v>83</v>
      </c>
      <c r="AW203" s="14" t="s">
        <v>31</v>
      </c>
      <c r="AX203" s="14" t="s">
        <v>75</v>
      </c>
      <c r="AY203" s="227" t="s">
        <v>126</v>
      </c>
    </row>
    <row r="204" spans="1:65" s="12" customFormat="1" ht="11.25">
      <c r="B204" s="196"/>
      <c r="C204" s="197"/>
      <c r="D204" s="191" t="s">
        <v>136</v>
      </c>
      <c r="E204" s="198" t="s">
        <v>1</v>
      </c>
      <c r="F204" s="199" t="s">
        <v>1495</v>
      </c>
      <c r="G204" s="197"/>
      <c r="H204" s="200">
        <v>-72</v>
      </c>
      <c r="I204" s="201"/>
      <c r="J204" s="197"/>
      <c r="K204" s="197"/>
      <c r="L204" s="202"/>
      <c r="M204" s="203"/>
      <c r="N204" s="204"/>
      <c r="O204" s="204"/>
      <c r="P204" s="204"/>
      <c r="Q204" s="204"/>
      <c r="R204" s="204"/>
      <c r="S204" s="204"/>
      <c r="T204" s="205"/>
      <c r="AT204" s="206" t="s">
        <v>136</v>
      </c>
      <c r="AU204" s="206" t="s">
        <v>83</v>
      </c>
      <c r="AV204" s="12" t="s">
        <v>85</v>
      </c>
      <c r="AW204" s="12" t="s">
        <v>31</v>
      </c>
      <c r="AX204" s="12" t="s">
        <v>75</v>
      </c>
      <c r="AY204" s="206" t="s">
        <v>126</v>
      </c>
    </row>
    <row r="205" spans="1:65" s="13" customFormat="1" ht="11.25">
      <c r="B205" s="207"/>
      <c r="C205" s="208"/>
      <c r="D205" s="191" t="s">
        <v>136</v>
      </c>
      <c r="E205" s="209" t="s">
        <v>1</v>
      </c>
      <c r="F205" s="210" t="s">
        <v>138</v>
      </c>
      <c r="G205" s="208"/>
      <c r="H205" s="211">
        <v>8924</v>
      </c>
      <c r="I205" s="212"/>
      <c r="J205" s="208"/>
      <c r="K205" s="208"/>
      <c r="L205" s="213"/>
      <c r="M205" s="214"/>
      <c r="N205" s="215"/>
      <c r="O205" s="215"/>
      <c r="P205" s="215"/>
      <c r="Q205" s="215"/>
      <c r="R205" s="215"/>
      <c r="S205" s="215"/>
      <c r="T205" s="216"/>
      <c r="AT205" s="217" t="s">
        <v>136</v>
      </c>
      <c r="AU205" s="217" t="s">
        <v>83</v>
      </c>
      <c r="AV205" s="13" t="s">
        <v>133</v>
      </c>
      <c r="AW205" s="13" t="s">
        <v>31</v>
      </c>
      <c r="AX205" s="13" t="s">
        <v>83</v>
      </c>
      <c r="AY205" s="217" t="s">
        <v>126</v>
      </c>
    </row>
    <row r="206" spans="1:65" s="2" customFormat="1" ht="37.9" customHeight="1">
      <c r="A206" s="33"/>
      <c r="B206" s="34"/>
      <c r="C206" s="177" t="s">
        <v>167</v>
      </c>
      <c r="D206" s="177" t="s">
        <v>127</v>
      </c>
      <c r="E206" s="178" t="s">
        <v>250</v>
      </c>
      <c r="F206" s="179" t="s">
        <v>251</v>
      </c>
      <c r="G206" s="180" t="s">
        <v>142</v>
      </c>
      <c r="H206" s="181">
        <v>6874</v>
      </c>
      <c r="I206" s="182"/>
      <c r="J206" s="183">
        <f>ROUND(I206*H206,2)</f>
        <v>0</v>
      </c>
      <c r="K206" s="179" t="s">
        <v>1</v>
      </c>
      <c r="L206" s="184"/>
      <c r="M206" s="185" t="s">
        <v>1</v>
      </c>
      <c r="N206" s="186" t="s">
        <v>40</v>
      </c>
      <c r="O206" s="70"/>
      <c r="P206" s="187">
        <f>O206*H206</f>
        <v>0</v>
      </c>
      <c r="Q206" s="187">
        <v>0.32700000000000001</v>
      </c>
      <c r="R206" s="187">
        <f>Q206*H206</f>
        <v>2247.7980000000002</v>
      </c>
      <c r="S206" s="187">
        <v>0</v>
      </c>
      <c r="T206" s="188">
        <f>S206*H206</f>
        <v>0</v>
      </c>
      <c r="U206" s="33"/>
      <c r="V206" s="33"/>
      <c r="W206" s="33"/>
      <c r="X206" s="33"/>
      <c r="Y206" s="33"/>
      <c r="Z206" s="33"/>
      <c r="AA206" s="33"/>
      <c r="AB206" s="33"/>
      <c r="AC206" s="33"/>
      <c r="AD206" s="33"/>
      <c r="AE206" s="33"/>
      <c r="AR206" s="189" t="s">
        <v>132</v>
      </c>
      <c r="AT206" s="189" t="s">
        <v>127</v>
      </c>
      <c r="AU206" s="189" t="s">
        <v>83</v>
      </c>
      <c r="AY206" s="16" t="s">
        <v>126</v>
      </c>
      <c r="BE206" s="190">
        <f>IF(N206="základní",J206,0)</f>
        <v>0</v>
      </c>
      <c r="BF206" s="190">
        <f>IF(N206="snížená",J206,0)</f>
        <v>0</v>
      </c>
      <c r="BG206" s="190">
        <f>IF(N206="zákl. přenesená",J206,0)</f>
        <v>0</v>
      </c>
      <c r="BH206" s="190">
        <f>IF(N206="sníž. přenesená",J206,0)</f>
        <v>0</v>
      </c>
      <c r="BI206" s="190">
        <f>IF(N206="nulová",J206,0)</f>
        <v>0</v>
      </c>
      <c r="BJ206" s="16" t="s">
        <v>83</v>
      </c>
      <c r="BK206" s="190">
        <f>ROUND(I206*H206,2)</f>
        <v>0</v>
      </c>
      <c r="BL206" s="16" t="s">
        <v>133</v>
      </c>
      <c r="BM206" s="189" t="s">
        <v>1496</v>
      </c>
    </row>
    <row r="207" spans="1:65" s="2" customFormat="1" ht="19.5">
      <c r="A207" s="33"/>
      <c r="B207" s="34"/>
      <c r="C207" s="35"/>
      <c r="D207" s="191" t="s">
        <v>135</v>
      </c>
      <c r="E207" s="35"/>
      <c r="F207" s="192" t="s">
        <v>251</v>
      </c>
      <c r="G207" s="35"/>
      <c r="H207" s="35"/>
      <c r="I207" s="193"/>
      <c r="J207" s="35"/>
      <c r="K207" s="35"/>
      <c r="L207" s="38"/>
      <c r="M207" s="194"/>
      <c r="N207" s="195"/>
      <c r="O207" s="70"/>
      <c r="P207" s="70"/>
      <c r="Q207" s="70"/>
      <c r="R207" s="70"/>
      <c r="S207" s="70"/>
      <c r="T207" s="71"/>
      <c r="U207" s="33"/>
      <c r="V207" s="33"/>
      <c r="W207" s="33"/>
      <c r="X207" s="33"/>
      <c r="Y207" s="33"/>
      <c r="Z207" s="33"/>
      <c r="AA207" s="33"/>
      <c r="AB207" s="33"/>
      <c r="AC207" s="33"/>
      <c r="AD207" s="33"/>
      <c r="AE207" s="33"/>
      <c r="AT207" s="16" t="s">
        <v>135</v>
      </c>
      <c r="AU207" s="16" t="s">
        <v>83</v>
      </c>
    </row>
    <row r="208" spans="1:65" s="14" customFormat="1" ht="11.25">
      <c r="B208" s="218"/>
      <c r="C208" s="219"/>
      <c r="D208" s="191" t="s">
        <v>136</v>
      </c>
      <c r="E208" s="220" t="s">
        <v>1</v>
      </c>
      <c r="F208" s="221" t="s">
        <v>253</v>
      </c>
      <c r="G208" s="219"/>
      <c r="H208" s="220" t="s">
        <v>1</v>
      </c>
      <c r="I208" s="222"/>
      <c r="J208" s="219"/>
      <c r="K208" s="219"/>
      <c r="L208" s="223"/>
      <c r="M208" s="224"/>
      <c r="N208" s="225"/>
      <c r="O208" s="225"/>
      <c r="P208" s="225"/>
      <c r="Q208" s="225"/>
      <c r="R208" s="225"/>
      <c r="S208" s="225"/>
      <c r="T208" s="226"/>
      <c r="AT208" s="227" t="s">
        <v>136</v>
      </c>
      <c r="AU208" s="227" t="s">
        <v>83</v>
      </c>
      <c r="AV208" s="14" t="s">
        <v>83</v>
      </c>
      <c r="AW208" s="14" t="s">
        <v>31</v>
      </c>
      <c r="AX208" s="14" t="s">
        <v>75</v>
      </c>
      <c r="AY208" s="227" t="s">
        <v>126</v>
      </c>
    </row>
    <row r="209" spans="2:51" s="12" customFormat="1" ht="11.25">
      <c r="B209" s="196"/>
      <c r="C209" s="197"/>
      <c r="D209" s="191" t="s">
        <v>136</v>
      </c>
      <c r="E209" s="198" t="s">
        <v>1</v>
      </c>
      <c r="F209" s="199" t="s">
        <v>1497</v>
      </c>
      <c r="G209" s="197"/>
      <c r="H209" s="200">
        <v>291</v>
      </c>
      <c r="I209" s="201"/>
      <c r="J209" s="197"/>
      <c r="K209" s="197"/>
      <c r="L209" s="202"/>
      <c r="M209" s="203"/>
      <c r="N209" s="204"/>
      <c r="O209" s="204"/>
      <c r="P209" s="204"/>
      <c r="Q209" s="204"/>
      <c r="R209" s="204"/>
      <c r="S209" s="204"/>
      <c r="T209" s="205"/>
      <c r="AT209" s="206" t="s">
        <v>136</v>
      </c>
      <c r="AU209" s="206" t="s">
        <v>83</v>
      </c>
      <c r="AV209" s="12" t="s">
        <v>85</v>
      </c>
      <c r="AW209" s="12" t="s">
        <v>31</v>
      </c>
      <c r="AX209" s="12" t="s">
        <v>75</v>
      </c>
      <c r="AY209" s="206" t="s">
        <v>126</v>
      </c>
    </row>
    <row r="210" spans="2:51" s="14" customFormat="1" ht="11.25">
      <c r="B210" s="218"/>
      <c r="C210" s="219"/>
      <c r="D210" s="191" t="s">
        <v>136</v>
      </c>
      <c r="E210" s="220" t="s">
        <v>1</v>
      </c>
      <c r="F210" s="221" t="s">
        <v>255</v>
      </c>
      <c r="G210" s="219"/>
      <c r="H210" s="220" t="s">
        <v>1</v>
      </c>
      <c r="I210" s="222"/>
      <c r="J210" s="219"/>
      <c r="K210" s="219"/>
      <c r="L210" s="223"/>
      <c r="M210" s="224"/>
      <c r="N210" s="225"/>
      <c r="O210" s="225"/>
      <c r="P210" s="225"/>
      <c r="Q210" s="225"/>
      <c r="R210" s="225"/>
      <c r="S210" s="225"/>
      <c r="T210" s="226"/>
      <c r="AT210" s="227" t="s">
        <v>136</v>
      </c>
      <c r="AU210" s="227" t="s">
        <v>83</v>
      </c>
      <c r="AV210" s="14" t="s">
        <v>83</v>
      </c>
      <c r="AW210" s="14" t="s">
        <v>31</v>
      </c>
      <c r="AX210" s="14" t="s">
        <v>75</v>
      </c>
      <c r="AY210" s="227" t="s">
        <v>126</v>
      </c>
    </row>
    <row r="211" spans="2:51" s="12" customFormat="1" ht="11.25">
      <c r="B211" s="196"/>
      <c r="C211" s="197"/>
      <c r="D211" s="191" t="s">
        <v>136</v>
      </c>
      <c r="E211" s="198" t="s">
        <v>1</v>
      </c>
      <c r="F211" s="199" t="s">
        <v>1498</v>
      </c>
      <c r="G211" s="197"/>
      <c r="H211" s="200">
        <v>676</v>
      </c>
      <c r="I211" s="201"/>
      <c r="J211" s="197"/>
      <c r="K211" s="197"/>
      <c r="L211" s="202"/>
      <c r="M211" s="203"/>
      <c r="N211" s="204"/>
      <c r="O211" s="204"/>
      <c r="P211" s="204"/>
      <c r="Q211" s="204"/>
      <c r="R211" s="204"/>
      <c r="S211" s="204"/>
      <c r="T211" s="205"/>
      <c r="AT211" s="206" t="s">
        <v>136</v>
      </c>
      <c r="AU211" s="206" t="s">
        <v>83</v>
      </c>
      <c r="AV211" s="12" t="s">
        <v>85</v>
      </c>
      <c r="AW211" s="12" t="s">
        <v>31</v>
      </c>
      <c r="AX211" s="12" t="s">
        <v>75</v>
      </c>
      <c r="AY211" s="206" t="s">
        <v>126</v>
      </c>
    </row>
    <row r="212" spans="2:51" s="14" customFormat="1" ht="11.25">
      <c r="B212" s="218"/>
      <c r="C212" s="219"/>
      <c r="D212" s="191" t="s">
        <v>136</v>
      </c>
      <c r="E212" s="220" t="s">
        <v>1</v>
      </c>
      <c r="F212" s="221" t="s">
        <v>1499</v>
      </c>
      <c r="G212" s="219"/>
      <c r="H212" s="220" t="s">
        <v>1</v>
      </c>
      <c r="I212" s="222"/>
      <c r="J212" s="219"/>
      <c r="K212" s="219"/>
      <c r="L212" s="223"/>
      <c r="M212" s="224"/>
      <c r="N212" s="225"/>
      <c r="O212" s="225"/>
      <c r="P212" s="225"/>
      <c r="Q212" s="225"/>
      <c r="R212" s="225"/>
      <c r="S212" s="225"/>
      <c r="T212" s="226"/>
      <c r="AT212" s="227" t="s">
        <v>136</v>
      </c>
      <c r="AU212" s="227" t="s">
        <v>83</v>
      </c>
      <c r="AV212" s="14" t="s">
        <v>83</v>
      </c>
      <c r="AW212" s="14" t="s">
        <v>31</v>
      </c>
      <c r="AX212" s="14" t="s">
        <v>75</v>
      </c>
      <c r="AY212" s="227" t="s">
        <v>126</v>
      </c>
    </row>
    <row r="213" spans="2:51" s="12" customFormat="1" ht="11.25">
      <c r="B213" s="196"/>
      <c r="C213" s="197"/>
      <c r="D213" s="191" t="s">
        <v>136</v>
      </c>
      <c r="E213" s="198" t="s">
        <v>1</v>
      </c>
      <c r="F213" s="199" t="s">
        <v>1500</v>
      </c>
      <c r="G213" s="197"/>
      <c r="H213" s="200">
        <v>339</v>
      </c>
      <c r="I213" s="201"/>
      <c r="J213" s="197"/>
      <c r="K213" s="197"/>
      <c r="L213" s="202"/>
      <c r="M213" s="203"/>
      <c r="N213" s="204"/>
      <c r="O213" s="204"/>
      <c r="P213" s="204"/>
      <c r="Q213" s="204"/>
      <c r="R213" s="204"/>
      <c r="S213" s="204"/>
      <c r="T213" s="205"/>
      <c r="AT213" s="206" t="s">
        <v>136</v>
      </c>
      <c r="AU213" s="206" t="s">
        <v>83</v>
      </c>
      <c r="AV213" s="12" t="s">
        <v>85</v>
      </c>
      <c r="AW213" s="12" t="s">
        <v>31</v>
      </c>
      <c r="AX213" s="12" t="s">
        <v>75</v>
      </c>
      <c r="AY213" s="206" t="s">
        <v>126</v>
      </c>
    </row>
    <row r="214" spans="2:51" s="14" customFormat="1" ht="11.25">
      <c r="B214" s="218"/>
      <c r="C214" s="219"/>
      <c r="D214" s="191" t="s">
        <v>136</v>
      </c>
      <c r="E214" s="220" t="s">
        <v>1</v>
      </c>
      <c r="F214" s="221" t="s">
        <v>1501</v>
      </c>
      <c r="G214" s="219"/>
      <c r="H214" s="220" t="s">
        <v>1</v>
      </c>
      <c r="I214" s="222"/>
      <c r="J214" s="219"/>
      <c r="K214" s="219"/>
      <c r="L214" s="223"/>
      <c r="M214" s="224"/>
      <c r="N214" s="225"/>
      <c r="O214" s="225"/>
      <c r="P214" s="225"/>
      <c r="Q214" s="225"/>
      <c r="R214" s="225"/>
      <c r="S214" s="225"/>
      <c r="T214" s="226"/>
      <c r="AT214" s="227" t="s">
        <v>136</v>
      </c>
      <c r="AU214" s="227" t="s">
        <v>83</v>
      </c>
      <c r="AV214" s="14" t="s">
        <v>83</v>
      </c>
      <c r="AW214" s="14" t="s">
        <v>31</v>
      </c>
      <c r="AX214" s="14" t="s">
        <v>75</v>
      </c>
      <c r="AY214" s="227" t="s">
        <v>126</v>
      </c>
    </row>
    <row r="215" spans="2:51" s="12" customFormat="1" ht="11.25">
      <c r="B215" s="196"/>
      <c r="C215" s="197"/>
      <c r="D215" s="191" t="s">
        <v>136</v>
      </c>
      <c r="E215" s="198" t="s">
        <v>1</v>
      </c>
      <c r="F215" s="199" t="s">
        <v>1502</v>
      </c>
      <c r="G215" s="197"/>
      <c r="H215" s="200">
        <v>1867</v>
      </c>
      <c r="I215" s="201"/>
      <c r="J215" s="197"/>
      <c r="K215" s="197"/>
      <c r="L215" s="202"/>
      <c r="M215" s="203"/>
      <c r="N215" s="204"/>
      <c r="O215" s="204"/>
      <c r="P215" s="204"/>
      <c r="Q215" s="204"/>
      <c r="R215" s="204"/>
      <c r="S215" s="204"/>
      <c r="T215" s="205"/>
      <c r="AT215" s="206" t="s">
        <v>136</v>
      </c>
      <c r="AU215" s="206" t="s">
        <v>83</v>
      </c>
      <c r="AV215" s="12" t="s">
        <v>85</v>
      </c>
      <c r="AW215" s="12" t="s">
        <v>31</v>
      </c>
      <c r="AX215" s="12" t="s">
        <v>75</v>
      </c>
      <c r="AY215" s="206" t="s">
        <v>126</v>
      </c>
    </row>
    <row r="216" spans="2:51" s="14" customFormat="1" ht="11.25">
      <c r="B216" s="218"/>
      <c r="C216" s="219"/>
      <c r="D216" s="191" t="s">
        <v>136</v>
      </c>
      <c r="E216" s="220" t="s">
        <v>1</v>
      </c>
      <c r="F216" s="221" t="s">
        <v>1503</v>
      </c>
      <c r="G216" s="219"/>
      <c r="H216" s="220" t="s">
        <v>1</v>
      </c>
      <c r="I216" s="222"/>
      <c r="J216" s="219"/>
      <c r="K216" s="219"/>
      <c r="L216" s="223"/>
      <c r="M216" s="224"/>
      <c r="N216" s="225"/>
      <c r="O216" s="225"/>
      <c r="P216" s="225"/>
      <c r="Q216" s="225"/>
      <c r="R216" s="225"/>
      <c r="S216" s="225"/>
      <c r="T216" s="226"/>
      <c r="AT216" s="227" t="s">
        <v>136</v>
      </c>
      <c r="AU216" s="227" t="s">
        <v>83</v>
      </c>
      <c r="AV216" s="14" t="s">
        <v>83</v>
      </c>
      <c r="AW216" s="14" t="s">
        <v>31</v>
      </c>
      <c r="AX216" s="14" t="s">
        <v>75</v>
      </c>
      <c r="AY216" s="227" t="s">
        <v>126</v>
      </c>
    </row>
    <row r="217" spans="2:51" s="12" customFormat="1" ht="11.25">
      <c r="B217" s="196"/>
      <c r="C217" s="197"/>
      <c r="D217" s="191" t="s">
        <v>136</v>
      </c>
      <c r="E217" s="198" t="s">
        <v>1</v>
      </c>
      <c r="F217" s="199" t="s">
        <v>1504</v>
      </c>
      <c r="G217" s="197"/>
      <c r="H217" s="200">
        <v>1663</v>
      </c>
      <c r="I217" s="201"/>
      <c r="J217" s="197"/>
      <c r="K217" s="197"/>
      <c r="L217" s="202"/>
      <c r="M217" s="203"/>
      <c r="N217" s="204"/>
      <c r="O217" s="204"/>
      <c r="P217" s="204"/>
      <c r="Q217" s="204"/>
      <c r="R217" s="204"/>
      <c r="S217" s="204"/>
      <c r="T217" s="205"/>
      <c r="AT217" s="206" t="s">
        <v>136</v>
      </c>
      <c r="AU217" s="206" t="s">
        <v>83</v>
      </c>
      <c r="AV217" s="12" t="s">
        <v>85</v>
      </c>
      <c r="AW217" s="12" t="s">
        <v>31</v>
      </c>
      <c r="AX217" s="12" t="s">
        <v>75</v>
      </c>
      <c r="AY217" s="206" t="s">
        <v>126</v>
      </c>
    </row>
    <row r="218" spans="2:51" s="14" customFormat="1" ht="11.25">
      <c r="B218" s="218"/>
      <c r="C218" s="219"/>
      <c r="D218" s="191" t="s">
        <v>136</v>
      </c>
      <c r="E218" s="220" t="s">
        <v>1</v>
      </c>
      <c r="F218" s="221" t="s">
        <v>1505</v>
      </c>
      <c r="G218" s="219"/>
      <c r="H218" s="220" t="s">
        <v>1</v>
      </c>
      <c r="I218" s="222"/>
      <c r="J218" s="219"/>
      <c r="K218" s="219"/>
      <c r="L218" s="223"/>
      <c r="M218" s="224"/>
      <c r="N218" s="225"/>
      <c r="O218" s="225"/>
      <c r="P218" s="225"/>
      <c r="Q218" s="225"/>
      <c r="R218" s="225"/>
      <c r="S218" s="225"/>
      <c r="T218" s="226"/>
      <c r="AT218" s="227" t="s">
        <v>136</v>
      </c>
      <c r="AU218" s="227" t="s">
        <v>83</v>
      </c>
      <c r="AV218" s="14" t="s">
        <v>83</v>
      </c>
      <c r="AW218" s="14" t="s">
        <v>31</v>
      </c>
      <c r="AX218" s="14" t="s">
        <v>75</v>
      </c>
      <c r="AY218" s="227" t="s">
        <v>126</v>
      </c>
    </row>
    <row r="219" spans="2:51" s="12" customFormat="1" ht="11.25">
      <c r="B219" s="196"/>
      <c r="C219" s="197"/>
      <c r="D219" s="191" t="s">
        <v>136</v>
      </c>
      <c r="E219" s="198" t="s">
        <v>1</v>
      </c>
      <c r="F219" s="199" t="s">
        <v>1506</v>
      </c>
      <c r="G219" s="197"/>
      <c r="H219" s="200">
        <v>-22</v>
      </c>
      <c r="I219" s="201"/>
      <c r="J219" s="197"/>
      <c r="K219" s="197"/>
      <c r="L219" s="202"/>
      <c r="M219" s="203"/>
      <c r="N219" s="204"/>
      <c r="O219" s="204"/>
      <c r="P219" s="204"/>
      <c r="Q219" s="204"/>
      <c r="R219" s="204"/>
      <c r="S219" s="204"/>
      <c r="T219" s="205"/>
      <c r="AT219" s="206" t="s">
        <v>136</v>
      </c>
      <c r="AU219" s="206" t="s">
        <v>83</v>
      </c>
      <c r="AV219" s="12" t="s">
        <v>85</v>
      </c>
      <c r="AW219" s="12" t="s">
        <v>31</v>
      </c>
      <c r="AX219" s="12" t="s">
        <v>75</v>
      </c>
      <c r="AY219" s="206" t="s">
        <v>126</v>
      </c>
    </row>
    <row r="220" spans="2:51" s="14" customFormat="1" ht="11.25">
      <c r="B220" s="218"/>
      <c r="C220" s="219"/>
      <c r="D220" s="191" t="s">
        <v>136</v>
      </c>
      <c r="E220" s="220" t="s">
        <v>1</v>
      </c>
      <c r="F220" s="221" t="s">
        <v>1507</v>
      </c>
      <c r="G220" s="219"/>
      <c r="H220" s="220" t="s">
        <v>1</v>
      </c>
      <c r="I220" s="222"/>
      <c r="J220" s="219"/>
      <c r="K220" s="219"/>
      <c r="L220" s="223"/>
      <c r="M220" s="224"/>
      <c r="N220" s="225"/>
      <c r="O220" s="225"/>
      <c r="P220" s="225"/>
      <c r="Q220" s="225"/>
      <c r="R220" s="225"/>
      <c r="S220" s="225"/>
      <c r="T220" s="226"/>
      <c r="AT220" s="227" t="s">
        <v>136</v>
      </c>
      <c r="AU220" s="227" t="s">
        <v>83</v>
      </c>
      <c r="AV220" s="14" t="s">
        <v>83</v>
      </c>
      <c r="AW220" s="14" t="s">
        <v>31</v>
      </c>
      <c r="AX220" s="14" t="s">
        <v>75</v>
      </c>
      <c r="AY220" s="227" t="s">
        <v>126</v>
      </c>
    </row>
    <row r="221" spans="2:51" s="12" customFormat="1" ht="11.25">
      <c r="B221" s="196"/>
      <c r="C221" s="197"/>
      <c r="D221" s="191" t="s">
        <v>136</v>
      </c>
      <c r="E221" s="198" t="s">
        <v>1</v>
      </c>
      <c r="F221" s="199" t="s">
        <v>1508</v>
      </c>
      <c r="G221" s="197"/>
      <c r="H221" s="200">
        <v>2124</v>
      </c>
      <c r="I221" s="201"/>
      <c r="J221" s="197"/>
      <c r="K221" s="197"/>
      <c r="L221" s="202"/>
      <c r="M221" s="203"/>
      <c r="N221" s="204"/>
      <c r="O221" s="204"/>
      <c r="P221" s="204"/>
      <c r="Q221" s="204"/>
      <c r="R221" s="204"/>
      <c r="S221" s="204"/>
      <c r="T221" s="205"/>
      <c r="AT221" s="206" t="s">
        <v>136</v>
      </c>
      <c r="AU221" s="206" t="s">
        <v>83</v>
      </c>
      <c r="AV221" s="12" t="s">
        <v>85</v>
      </c>
      <c r="AW221" s="12" t="s">
        <v>31</v>
      </c>
      <c r="AX221" s="12" t="s">
        <v>75</v>
      </c>
      <c r="AY221" s="206" t="s">
        <v>126</v>
      </c>
    </row>
    <row r="222" spans="2:51" s="14" customFormat="1" ht="11.25">
      <c r="B222" s="218"/>
      <c r="C222" s="219"/>
      <c r="D222" s="191" t="s">
        <v>136</v>
      </c>
      <c r="E222" s="220" t="s">
        <v>1</v>
      </c>
      <c r="F222" s="221" t="s">
        <v>1488</v>
      </c>
      <c r="G222" s="219"/>
      <c r="H222" s="220" t="s">
        <v>1</v>
      </c>
      <c r="I222" s="222"/>
      <c r="J222" s="219"/>
      <c r="K222" s="219"/>
      <c r="L222" s="223"/>
      <c r="M222" s="224"/>
      <c r="N222" s="225"/>
      <c r="O222" s="225"/>
      <c r="P222" s="225"/>
      <c r="Q222" s="225"/>
      <c r="R222" s="225"/>
      <c r="S222" s="225"/>
      <c r="T222" s="226"/>
      <c r="AT222" s="227" t="s">
        <v>136</v>
      </c>
      <c r="AU222" s="227" t="s">
        <v>83</v>
      </c>
      <c r="AV222" s="14" t="s">
        <v>83</v>
      </c>
      <c r="AW222" s="14" t="s">
        <v>31</v>
      </c>
      <c r="AX222" s="14" t="s">
        <v>75</v>
      </c>
      <c r="AY222" s="227" t="s">
        <v>126</v>
      </c>
    </row>
    <row r="223" spans="2:51" s="12" customFormat="1" ht="11.25">
      <c r="B223" s="196"/>
      <c r="C223" s="197"/>
      <c r="D223" s="191" t="s">
        <v>136</v>
      </c>
      <c r="E223" s="198" t="s">
        <v>1</v>
      </c>
      <c r="F223" s="199" t="s">
        <v>1491</v>
      </c>
      <c r="G223" s="197"/>
      <c r="H223" s="200">
        <v>-64</v>
      </c>
      <c r="I223" s="201"/>
      <c r="J223" s="197"/>
      <c r="K223" s="197"/>
      <c r="L223" s="202"/>
      <c r="M223" s="203"/>
      <c r="N223" s="204"/>
      <c r="O223" s="204"/>
      <c r="P223" s="204"/>
      <c r="Q223" s="204"/>
      <c r="R223" s="204"/>
      <c r="S223" s="204"/>
      <c r="T223" s="205"/>
      <c r="AT223" s="206" t="s">
        <v>136</v>
      </c>
      <c r="AU223" s="206" t="s">
        <v>83</v>
      </c>
      <c r="AV223" s="12" t="s">
        <v>85</v>
      </c>
      <c r="AW223" s="12" t="s">
        <v>31</v>
      </c>
      <c r="AX223" s="12" t="s">
        <v>75</v>
      </c>
      <c r="AY223" s="206" t="s">
        <v>126</v>
      </c>
    </row>
    <row r="224" spans="2:51" s="13" customFormat="1" ht="11.25">
      <c r="B224" s="207"/>
      <c r="C224" s="208"/>
      <c r="D224" s="191" t="s">
        <v>136</v>
      </c>
      <c r="E224" s="209" t="s">
        <v>1</v>
      </c>
      <c r="F224" s="210" t="s">
        <v>138</v>
      </c>
      <c r="G224" s="208"/>
      <c r="H224" s="211">
        <v>6874</v>
      </c>
      <c r="I224" s="212"/>
      <c r="J224" s="208"/>
      <c r="K224" s="208"/>
      <c r="L224" s="213"/>
      <c r="M224" s="214"/>
      <c r="N224" s="215"/>
      <c r="O224" s="215"/>
      <c r="P224" s="215"/>
      <c r="Q224" s="215"/>
      <c r="R224" s="215"/>
      <c r="S224" s="215"/>
      <c r="T224" s="216"/>
      <c r="AT224" s="217" t="s">
        <v>136</v>
      </c>
      <c r="AU224" s="217" t="s">
        <v>83</v>
      </c>
      <c r="AV224" s="13" t="s">
        <v>133</v>
      </c>
      <c r="AW224" s="13" t="s">
        <v>31</v>
      </c>
      <c r="AX224" s="13" t="s">
        <v>83</v>
      </c>
      <c r="AY224" s="217" t="s">
        <v>126</v>
      </c>
    </row>
    <row r="225" spans="1:65" s="2" customFormat="1" ht="37.9" customHeight="1">
      <c r="A225" s="33"/>
      <c r="B225" s="34"/>
      <c r="C225" s="177" t="s">
        <v>195</v>
      </c>
      <c r="D225" s="177" t="s">
        <v>127</v>
      </c>
      <c r="E225" s="178" t="s">
        <v>1509</v>
      </c>
      <c r="F225" s="179" t="s">
        <v>1510</v>
      </c>
      <c r="G225" s="180" t="s">
        <v>142</v>
      </c>
      <c r="H225" s="181">
        <v>88</v>
      </c>
      <c r="I225" s="182"/>
      <c r="J225" s="183">
        <f>ROUND(I225*H225,2)</f>
        <v>0</v>
      </c>
      <c r="K225" s="179" t="s">
        <v>1</v>
      </c>
      <c r="L225" s="184"/>
      <c r="M225" s="185" t="s">
        <v>1</v>
      </c>
      <c r="N225" s="186" t="s">
        <v>40</v>
      </c>
      <c r="O225" s="70"/>
      <c r="P225" s="187">
        <f>O225*H225</f>
        <v>0</v>
      </c>
      <c r="Q225" s="187">
        <v>0.32700000000000001</v>
      </c>
      <c r="R225" s="187">
        <f>Q225*H225</f>
        <v>28.776</v>
      </c>
      <c r="S225" s="187">
        <v>0</v>
      </c>
      <c r="T225" s="188">
        <f>S225*H225</f>
        <v>0</v>
      </c>
      <c r="U225" s="33"/>
      <c r="V225" s="33"/>
      <c r="W225" s="33"/>
      <c r="X225" s="33"/>
      <c r="Y225" s="33"/>
      <c r="Z225" s="33"/>
      <c r="AA225" s="33"/>
      <c r="AB225" s="33"/>
      <c r="AC225" s="33"/>
      <c r="AD225" s="33"/>
      <c r="AE225" s="33"/>
      <c r="AR225" s="189" t="s">
        <v>132</v>
      </c>
      <c r="AT225" s="189" t="s">
        <v>127</v>
      </c>
      <c r="AU225" s="189" t="s">
        <v>83</v>
      </c>
      <c r="AY225" s="16" t="s">
        <v>126</v>
      </c>
      <c r="BE225" s="190">
        <f>IF(N225="základní",J225,0)</f>
        <v>0</v>
      </c>
      <c r="BF225" s="190">
        <f>IF(N225="snížená",J225,0)</f>
        <v>0</v>
      </c>
      <c r="BG225" s="190">
        <f>IF(N225="zákl. přenesená",J225,0)</f>
        <v>0</v>
      </c>
      <c r="BH225" s="190">
        <f>IF(N225="sníž. přenesená",J225,0)</f>
        <v>0</v>
      </c>
      <c r="BI225" s="190">
        <f>IF(N225="nulová",J225,0)</f>
        <v>0</v>
      </c>
      <c r="BJ225" s="16" t="s">
        <v>83</v>
      </c>
      <c r="BK225" s="190">
        <f>ROUND(I225*H225,2)</f>
        <v>0</v>
      </c>
      <c r="BL225" s="16" t="s">
        <v>133</v>
      </c>
      <c r="BM225" s="189" t="s">
        <v>1511</v>
      </c>
    </row>
    <row r="226" spans="1:65" s="2" customFormat="1" ht="11.25">
      <c r="A226" s="33"/>
      <c r="B226" s="34"/>
      <c r="C226" s="35"/>
      <c r="D226" s="191" t="s">
        <v>135</v>
      </c>
      <c r="E226" s="35"/>
      <c r="F226" s="192" t="s">
        <v>1512</v>
      </c>
      <c r="G226" s="35"/>
      <c r="H226" s="35"/>
      <c r="I226" s="193"/>
      <c r="J226" s="35"/>
      <c r="K226" s="35"/>
      <c r="L226" s="38"/>
      <c r="M226" s="194"/>
      <c r="N226" s="195"/>
      <c r="O226" s="70"/>
      <c r="P226" s="70"/>
      <c r="Q226" s="70"/>
      <c r="R226" s="70"/>
      <c r="S226" s="70"/>
      <c r="T226" s="71"/>
      <c r="U226" s="33"/>
      <c r="V226" s="33"/>
      <c r="W226" s="33"/>
      <c r="X226" s="33"/>
      <c r="Y226" s="33"/>
      <c r="Z226" s="33"/>
      <c r="AA226" s="33"/>
      <c r="AB226" s="33"/>
      <c r="AC226" s="33"/>
      <c r="AD226" s="33"/>
      <c r="AE226" s="33"/>
      <c r="AT226" s="16" t="s">
        <v>135</v>
      </c>
      <c r="AU226" s="16" t="s">
        <v>83</v>
      </c>
    </row>
    <row r="227" spans="1:65" s="14" customFormat="1" ht="11.25">
      <c r="B227" s="218"/>
      <c r="C227" s="219"/>
      <c r="D227" s="191" t="s">
        <v>136</v>
      </c>
      <c r="E227" s="220" t="s">
        <v>1</v>
      </c>
      <c r="F227" s="221" t="s">
        <v>1513</v>
      </c>
      <c r="G227" s="219"/>
      <c r="H227" s="220" t="s">
        <v>1</v>
      </c>
      <c r="I227" s="222"/>
      <c r="J227" s="219"/>
      <c r="K227" s="219"/>
      <c r="L227" s="223"/>
      <c r="M227" s="224"/>
      <c r="N227" s="225"/>
      <c r="O227" s="225"/>
      <c r="P227" s="225"/>
      <c r="Q227" s="225"/>
      <c r="R227" s="225"/>
      <c r="S227" s="225"/>
      <c r="T227" s="226"/>
      <c r="AT227" s="227" t="s">
        <v>136</v>
      </c>
      <c r="AU227" s="227" t="s">
        <v>83</v>
      </c>
      <c r="AV227" s="14" t="s">
        <v>83</v>
      </c>
      <c r="AW227" s="14" t="s">
        <v>31</v>
      </c>
      <c r="AX227" s="14" t="s">
        <v>75</v>
      </c>
      <c r="AY227" s="227" t="s">
        <v>126</v>
      </c>
    </row>
    <row r="228" spans="1:65" s="12" customFormat="1" ht="11.25">
      <c r="B228" s="196"/>
      <c r="C228" s="197"/>
      <c r="D228" s="191" t="s">
        <v>136</v>
      </c>
      <c r="E228" s="198" t="s">
        <v>1</v>
      </c>
      <c r="F228" s="199" t="s">
        <v>167</v>
      </c>
      <c r="G228" s="197"/>
      <c r="H228" s="200">
        <v>12</v>
      </c>
      <c r="I228" s="201"/>
      <c r="J228" s="197"/>
      <c r="K228" s="197"/>
      <c r="L228" s="202"/>
      <c r="M228" s="203"/>
      <c r="N228" s="204"/>
      <c r="O228" s="204"/>
      <c r="P228" s="204"/>
      <c r="Q228" s="204"/>
      <c r="R228" s="204"/>
      <c r="S228" s="204"/>
      <c r="T228" s="205"/>
      <c r="AT228" s="206" t="s">
        <v>136</v>
      </c>
      <c r="AU228" s="206" t="s">
        <v>83</v>
      </c>
      <c r="AV228" s="12" t="s">
        <v>85</v>
      </c>
      <c r="AW228" s="12" t="s">
        <v>31</v>
      </c>
      <c r="AX228" s="12" t="s">
        <v>75</v>
      </c>
      <c r="AY228" s="206" t="s">
        <v>126</v>
      </c>
    </row>
    <row r="229" spans="1:65" s="14" customFormat="1" ht="11.25">
      <c r="B229" s="218"/>
      <c r="C229" s="219"/>
      <c r="D229" s="191" t="s">
        <v>136</v>
      </c>
      <c r="E229" s="220" t="s">
        <v>1</v>
      </c>
      <c r="F229" s="221" t="s">
        <v>1514</v>
      </c>
      <c r="G229" s="219"/>
      <c r="H229" s="220" t="s">
        <v>1</v>
      </c>
      <c r="I229" s="222"/>
      <c r="J229" s="219"/>
      <c r="K229" s="219"/>
      <c r="L229" s="223"/>
      <c r="M229" s="224"/>
      <c r="N229" s="225"/>
      <c r="O229" s="225"/>
      <c r="P229" s="225"/>
      <c r="Q229" s="225"/>
      <c r="R229" s="225"/>
      <c r="S229" s="225"/>
      <c r="T229" s="226"/>
      <c r="AT229" s="227" t="s">
        <v>136</v>
      </c>
      <c r="AU229" s="227" t="s">
        <v>83</v>
      </c>
      <c r="AV229" s="14" t="s">
        <v>83</v>
      </c>
      <c r="AW229" s="14" t="s">
        <v>31</v>
      </c>
      <c r="AX229" s="14" t="s">
        <v>75</v>
      </c>
      <c r="AY229" s="227" t="s">
        <v>126</v>
      </c>
    </row>
    <row r="230" spans="1:65" s="12" customFormat="1" ht="11.25">
      <c r="B230" s="196"/>
      <c r="C230" s="197"/>
      <c r="D230" s="191" t="s">
        <v>136</v>
      </c>
      <c r="E230" s="198" t="s">
        <v>1</v>
      </c>
      <c r="F230" s="199" t="s">
        <v>167</v>
      </c>
      <c r="G230" s="197"/>
      <c r="H230" s="200">
        <v>12</v>
      </c>
      <c r="I230" s="201"/>
      <c r="J230" s="197"/>
      <c r="K230" s="197"/>
      <c r="L230" s="202"/>
      <c r="M230" s="203"/>
      <c r="N230" s="204"/>
      <c r="O230" s="204"/>
      <c r="P230" s="204"/>
      <c r="Q230" s="204"/>
      <c r="R230" s="204"/>
      <c r="S230" s="204"/>
      <c r="T230" s="205"/>
      <c r="AT230" s="206" t="s">
        <v>136</v>
      </c>
      <c r="AU230" s="206" t="s">
        <v>83</v>
      </c>
      <c r="AV230" s="12" t="s">
        <v>85</v>
      </c>
      <c r="AW230" s="12" t="s">
        <v>31</v>
      </c>
      <c r="AX230" s="12" t="s">
        <v>75</v>
      </c>
      <c r="AY230" s="206" t="s">
        <v>126</v>
      </c>
    </row>
    <row r="231" spans="1:65" s="14" customFormat="1" ht="11.25">
      <c r="B231" s="218"/>
      <c r="C231" s="219"/>
      <c r="D231" s="191" t="s">
        <v>136</v>
      </c>
      <c r="E231" s="220" t="s">
        <v>1</v>
      </c>
      <c r="F231" s="221" t="s">
        <v>1515</v>
      </c>
      <c r="G231" s="219"/>
      <c r="H231" s="220" t="s">
        <v>1</v>
      </c>
      <c r="I231" s="222"/>
      <c r="J231" s="219"/>
      <c r="K231" s="219"/>
      <c r="L231" s="223"/>
      <c r="M231" s="224"/>
      <c r="N231" s="225"/>
      <c r="O231" s="225"/>
      <c r="P231" s="225"/>
      <c r="Q231" s="225"/>
      <c r="R231" s="225"/>
      <c r="S231" s="225"/>
      <c r="T231" s="226"/>
      <c r="AT231" s="227" t="s">
        <v>136</v>
      </c>
      <c r="AU231" s="227" t="s">
        <v>83</v>
      </c>
      <c r="AV231" s="14" t="s">
        <v>83</v>
      </c>
      <c r="AW231" s="14" t="s">
        <v>31</v>
      </c>
      <c r="AX231" s="14" t="s">
        <v>75</v>
      </c>
      <c r="AY231" s="227" t="s">
        <v>126</v>
      </c>
    </row>
    <row r="232" spans="1:65" s="12" customFormat="1" ht="11.25">
      <c r="B232" s="196"/>
      <c r="C232" s="197"/>
      <c r="D232" s="191" t="s">
        <v>136</v>
      </c>
      <c r="E232" s="198" t="s">
        <v>1</v>
      </c>
      <c r="F232" s="199" t="s">
        <v>167</v>
      </c>
      <c r="G232" s="197"/>
      <c r="H232" s="200">
        <v>12</v>
      </c>
      <c r="I232" s="201"/>
      <c r="J232" s="197"/>
      <c r="K232" s="197"/>
      <c r="L232" s="202"/>
      <c r="M232" s="203"/>
      <c r="N232" s="204"/>
      <c r="O232" s="204"/>
      <c r="P232" s="204"/>
      <c r="Q232" s="204"/>
      <c r="R232" s="204"/>
      <c r="S232" s="204"/>
      <c r="T232" s="205"/>
      <c r="AT232" s="206" t="s">
        <v>136</v>
      </c>
      <c r="AU232" s="206" t="s">
        <v>83</v>
      </c>
      <c r="AV232" s="12" t="s">
        <v>85</v>
      </c>
      <c r="AW232" s="12" t="s">
        <v>31</v>
      </c>
      <c r="AX232" s="12" t="s">
        <v>75</v>
      </c>
      <c r="AY232" s="206" t="s">
        <v>126</v>
      </c>
    </row>
    <row r="233" spans="1:65" s="14" customFormat="1" ht="11.25">
      <c r="B233" s="218"/>
      <c r="C233" s="219"/>
      <c r="D233" s="191" t="s">
        <v>136</v>
      </c>
      <c r="E233" s="220" t="s">
        <v>1</v>
      </c>
      <c r="F233" s="221" t="s">
        <v>1516</v>
      </c>
      <c r="G233" s="219"/>
      <c r="H233" s="220" t="s">
        <v>1</v>
      </c>
      <c r="I233" s="222"/>
      <c r="J233" s="219"/>
      <c r="K233" s="219"/>
      <c r="L233" s="223"/>
      <c r="M233" s="224"/>
      <c r="N233" s="225"/>
      <c r="O233" s="225"/>
      <c r="P233" s="225"/>
      <c r="Q233" s="225"/>
      <c r="R233" s="225"/>
      <c r="S233" s="225"/>
      <c r="T233" s="226"/>
      <c r="AT233" s="227" t="s">
        <v>136</v>
      </c>
      <c r="AU233" s="227" t="s">
        <v>83</v>
      </c>
      <c r="AV233" s="14" t="s">
        <v>83</v>
      </c>
      <c r="AW233" s="14" t="s">
        <v>31</v>
      </c>
      <c r="AX233" s="14" t="s">
        <v>75</v>
      </c>
      <c r="AY233" s="227" t="s">
        <v>126</v>
      </c>
    </row>
    <row r="234" spans="1:65" s="12" customFormat="1" ht="11.25">
      <c r="B234" s="196"/>
      <c r="C234" s="197"/>
      <c r="D234" s="191" t="s">
        <v>136</v>
      </c>
      <c r="E234" s="198" t="s">
        <v>1</v>
      </c>
      <c r="F234" s="199" t="s">
        <v>216</v>
      </c>
      <c r="G234" s="197"/>
      <c r="H234" s="200">
        <v>16</v>
      </c>
      <c r="I234" s="201"/>
      <c r="J234" s="197"/>
      <c r="K234" s="197"/>
      <c r="L234" s="202"/>
      <c r="M234" s="203"/>
      <c r="N234" s="204"/>
      <c r="O234" s="204"/>
      <c r="P234" s="204"/>
      <c r="Q234" s="204"/>
      <c r="R234" s="204"/>
      <c r="S234" s="204"/>
      <c r="T234" s="205"/>
      <c r="AT234" s="206" t="s">
        <v>136</v>
      </c>
      <c r="AU234" s="206" t="s">
        <v>83</v>
      </c>
      <c r="AV234" s="12" t="s">
        <v>85</v>
      </c>
      <c r="AW234" s="12" t="s">
        <v>31</v>
      </c>
      <c r="AX234" s="12" t="s">
        <v>75</v>
      </c>
      <c r="AY234" s="206" t="s">
        <v>126</v>
      </c>
    </row>
    <row r="235" spans="1:65" s="14" customFormat="1" ht="11.25">
      <c r="B235" s="218"/>
      <c r="C235" s="219"/>
      <c r="D235" s="191" t="s">
        <v>136</v>
      </c>
      <c r="E235" s="220" t="s">
        <v>1</v>
      </c>
      <c r="F235" s="221" t="s">
        <v>1517</v>
      </c>
      <c r="G235" s="219"/>
      <c r="H235" s="220" t="s">
        <v>1</v>
      </c>
      <c r="I235" s="222"/>
      <c r="J235" s="219"/>
      <c r="K235" s="219"/>
      <c r="L235" s="223"/>
      <c r="M235" s="224"/>
      <c r="N235" s="225"/>
      <c r="O235" s="225"/>
      <c r="P235" s="225"/>
      <c r="Q235" s="225"/>
      <c r="R235" s="225"/>
      <c r="S235" s="225"/>
      <c r="T235" s="226"/>
      <c r="AT235" s="227" t="s">
        <v>136</v>
      </c>
      <c r="AU235" s="227" t="s">
        <v>83</v>
      </c>
      <c r="AV235" s="14" t="s">
        <v>83</v>
      </c>
      <c r="AW235" s="14" t="s">
        <v>31</v>
      </c>
      <c r="AX235" s="14" t="s">
        <v>75</v>
      </c>
      <c r="AY235" s="227" t="s">
        <v>126</v>
      </c>
    </row>
    <row r="236" spans="1:65" s="12" customFormat="1" ht="11.25">
      <c r="B236" s="196"/>
      <c r="C236" s="197"/>
      <c r="D236" s="191" t="s">
        <v>136</v>
      </c>
      <c r="E236" s="198" t="s">
        <v>1</v>
      </c>
      <c r="F236" s="199" t="s">
        <v>167</v>
      </c>
      <c r="G236" s="197"/>
      <c r="H236" s="200">
        <v>12</v>
      </c>
      <c r="I236" s="201"/>
      <c r="J236" s="197"/>
      <c r="K236" s="197"/>
      <c r="L236" s="202"/>
      <c r="M236" s="203"/>
      <c r="N236" s="204"/>
      <c r="O236" s="204"/>
      <c r="P236" s="204"/>
      <c r="Q236" s="204"/>
      <c r="R236" s="204"/>
      <c r="S236" s="204"/>
      <c r="T236" s="205"/>
      <c r="AT236" s="206" t="s">
        <v>136</v>
      </c>
      <c r="AU236" s="206" t="s">
        <v>83</v>
      </c>
      <c r="AV236" s="12" t="s">
        <v>85</v>
      </c>
      <c r="AW236" s="12" t="s">
        <v>31</v>
      </c>
      <c r="AX236" s="12" t="s">
        <v>75</v>
      </c>
      <c r="AY236" s="206" t="s">
        <v>126</v>
      </c>
    </row>
    <row r="237" spans="1:65" s="14" customFormat="1" ht="11.25">
      <c r="B237" s="218"/>
      <c r="C237" s="219"/>
      <c r="D237" s="191" t="s">
        <v>136</v>
      </c>
      <c r="E237" s="220" t="s">
        <v>1</v>
      </c>
      <c r="F237" s="221" t="s">
        <v>1518</v>
      </c>
      <c r="G237" s="219"/>
      <c r="H237" s="220" t="s">
        <v>1</v>
      </c>
      <c r="I237" s="222"/>
      <c r="J237" s="219"/>
      <c r="K237" s="219"/>
      <c r="L237" s="223"/>
      <c r="M237" s="224"/>
      <c r="N237" s="225"/>
      <c r="O237" s="225"/>
      <c r="P237" s="225"/>
      <c r="Q237" s="225"/>
      <c r="R237" s="225"/>
      <c r="S237" s="225"/>
      <c r="T237" s="226"/>
      <c r="AT237" s="227" t="s">
        <v>136</v>
      </c>
      <c r="AU237" s="227" t="s">
        <v>83</v>
      </c>
      <c r="AV237" s="14" t="s">
        <v>83</v>
      </c>
      <c r="AW237" s="14" t="s">
        <v>31</v>
      </c>
      <c r="AX237" s="14" t="s">
        <v>75</v>
      </c>
      <c r="AY237" s="227" t="s">
        <v>126</v>
      </c>
    </row>
    <row r="238" spans="1:65" s="12" customFormat="1" ht="11.25">
      <c r="B238" s="196"/>
      <c r="C238" s="197"/>
      <c r="D238" s="191" t="s">
        <v>136</v>
      </c>
      <c r="E238" s="198" t="s">
        <v>1</v>
      </c>
      <c r="F238" s="199" t="s">
        <v>167</v>
      </c>
      <c r="G238" s="197"/>
      <c r="H238" s="200">
        <v>12</v>
      </c>
      <c r="I238" s="201"/>
      <c r="J238" s="197"/>
      <c r="K238" s="197"/>
      <c r="L238" s="202"/>
      <c r="M238" s="203"/>
      <c r="N238" s="204"/>
      <c r="O238" s="204"/>
      <c r="P238" s="204"/>
      <c r="Q238" s="204"/>
      <c r="R238" s="204"/>
      <c r="S238" s="204"/>
      <c r="T238" s="205"/>
      <c r="AT238" s="206" t="s">
        <v>136</v>
      </c>
      <c r="AU238" s="206" t="s">
        <v>83</v>
      </c>
      <c r="AV238" s="12" t="s">
        <v>85</v>
      </c>
      <c r="AW238" s="12" t="s">
        <v>31</v>
      </c>
      <c r="AX238" s="12" t="s">
        <v>75</v>
      </c>
      <c r="AY238" s="206" t="s">
        <v>126</v>
      </c>
    </row>
    <row r="239" spans="1:65" s="14" customFormat="1" ht="11.25">
      <c r="B239" s="218"/>
      <c r="C239" s="219"/>
      <c r="D239" s="191" t="s">
        <v>136</v>
      </c>
      <c r="E239" s="220" t="s">
        <v>1</v>
      </c>
      <c r="F239" s="221" t="s">
        <v>1519</v>
      </c>
      <c r="G239" s="219"/>
      <c r="H239" s="220" t="s">
        <v>1</v>
      </c>
      <c r="I239" s="222"/>
      <c r="J239" s="219"/>
      <c r="K239" s="219"/>
      <c r="L239" s="223"/>
      <c r="M239" s="224"/>
      <c r="N239" s="225"/>
      <c r="O239" s="225"/>
      <c r="P239" s="225"/>
      <c r="Q239" s="225"/>
      <c r="R239" s="225"/>
      <c r="S239" s="225"/>
      <c r="T239" s="226"/>
      <c r="AT239" s="227" t="s">
        <v>136</v>
      </c>
      <c r="AU239" s="227" t="s">
        <v>83</v>
      </c>
      <c r="AV239" s="14" t="s">
        <v>83</v>
      </c>
      <c r="AW239" s="14" t="s">
        <v>31</v>
      </c>
      <c r="AX239" s="14" t="s">
        <v>75</v>
      </c>
      <c r="AY239" s="227" t="s">
        <v>126</v>
      </c>
    </row>
    <row r="240" spans="1:65" s="12" customFormat="1" ht="11.25">
      <c r="B240" s="196"/>
      <c r="C240" s="197"/>
      <c r="D240" s="191" t="s">
        <v>136</v>
      </c>
      <c r="E240" s="198" t="s">
        <v>1</v>
      </c>
      <c r="F240" s="199" t="s">
        <v>167</v>
      </c>
      <c r="G240" s="197"/>
      <c r="H240" s="200">
        <v>12</v>
      </c>
      <c r="I240" s="201"/>
      <c r="J240" s="197"/>
      <c r="K240" s="197"/>
      <c r="L240" s="202"/>
      <c r="M240" s="203"/>
      <c r="N240" s="204"/>
      <c r="O240" s="204"/>
      <c r="P240" s="204"/>
      <c r="Q240" s="204"/>
      <c r="R240" s="204"/>
      <c r="S240" s="204"/>
      <c r="T240" s="205"/>
      <c r="AT240" s="206" t="s">
        <v>136</v>
      </c>
      <c r="AU240" s="206" t="s">
        <v>83</v>
      </c>
      <c r="AV240" s="12" t="s">
        <v>85</v>
      </c>
      <c r="AW240" s="12" t="s">
        <v>31</v>
      </c>
      <c r="AX240" s="12" t="s">
        <v>75</v>
      </c>
      <c r="AY240" s="206" t="s">
        <v>126</v>
      </c>
    </row>
    <row r="241" spans="1:65" s="13" customFormat="1" ht="11.25">
      <c r="B241" s="207"/>
      <c r="C241" s="208"/>
      <c r="D241" s="191" t="s">
        <v>136</v>
      </c>
      <c r="E241" s="209" t="s">
        <v>1</v>
      </c>
      <c r="F241" s="210" t="s">
        <v>138</v>
      </c>
      <c r="G241" s="208"/>
      <c r="H241" s="211">
        <v>88</v>
      </c>
      <c r="I241" s="212"/>
      <c r="J241" s="208"/>
      <c r="K241" s="208"/>
      <c r="L241" s="213"/>
      <c r="M241" s="214"/>
      <c r="N241" s="215"/>
      <c r="O241" s="215"/>
      <c r="P241" s="215"/>
      <c r="Q241" s="215"/>
      <c r="R241" s="215"/>
      <c r="S241" s="215"/>
      <c r="T241" s="216"/>
      <c r="AT241" s="217" t="s">
        <v>136</v>
      </c>
      <c r="AU241" s="217" t="s">
        <v>83</v>
      </c>
      <c r="AV241" s="13" t="s">
        <v>133</v>
      </c>
      <c r="AW241" s="13" t="s">
        <v>31</v>
      </c>
      <c r="AX241" s="13" t="s">
        <v>83</v>
      </c>
      <c r="AY241" s="217" t="s">
        <v>126</v>
      </c>
    </row>
    <row r="242" spans="1:65" s="2" customFormat="1" ht="37.9" customHeight="1">
      <c r="A242" s="33"/>
      <c r="B242" s="34"/>
      <c r="C242" s="177" t="s">
        <v>205</v>
      </c>
      <c r="D242" s="177" t="s">
        <v>127</v>
      </c>
      <c r="E242" s="178" t="s">
        <v>1520</v>
      </c>
      <c r="F242" s="179" t="s">
        <v>1521</v>
      </c>
      <c r="G242" s="180" t="s">
        <v>142</v>
      </c>
      <c r="H242" s="181">
        <v>64</v>
      </c>
      <c r="I242" s="182"/>
      <c r="J242" s="183">
        <f>ROUND(I242*H242,2)</f>
        <v>0</v>
      </c>
      <c r="K242" s="179" t="s">
        <v>1</v>
      </c>
      <c r="L242" s="184"/>
      <c r="M242" s="185" t="s">
        <v>1</v>
      </c>
      <c r="N242" s="186" t="s">
        <v>40</v>
      </c>
      <c r="O242" s="70"/>
      <c r="P242" s="187">
        <f>O242*H242</f>
        <v>0</v>
      </c>
      <c r="Q242" s="187">
        <v>0.32700000000000001</v>
      </c>
      <c r="R242" s="187">
        <f>Q242*H242</f>
        <v>20.928000000000001</v>
      </c>
      <c r="S242" s="187">
        <v>0</v>
      </c>
      <c r="T242" s="188">
        <f>S242*H242</f>
        <v>0</v>
      </c>
      <c r="U242" s="33"/>
      <c r="V242" s="33"/>
      <c r="W242" s="33"/>
      <c r="X242" s="33"/>
      <c r="Y242" s="33"/>
      <c r="Z242" s="33"/>
      <c r="AA242" s="33"/>
      <c r="AB242" s="33"/>
      <c r="AC242" s="33"/>
      <c r="AD242" s="33"/>
      <c r="AE242" s="33"/>
      <c r="AR242" s="189" t="s">
        <v>132</v>
      </c>
      <c r="AT242" s="189" t="s">
        <v>127</v>
      </c>
      <c r="AU242" s="189" t="s">
        <v>83</v>
      </c>
      <c r="AY242" s="16" t="s">
        <v>126</v>
      </c>
      <c r="BE242" s="190">
        <f>IF(N242="základní",J242,0)</f>
        <v>0</v>
      </c>
      <c r="BF242" s="190">
        <f>IF(N242="snížená",J242,0)</f>
        <v>0</v>
      </c>
      <c r="BG242" s="190">
        <f>IF(N242="zákl. přenesená",J242,0)</f>
        <v>0</v>
      </c>
      <c r="BH242" s="190">
        <f>IF(N242="sníž. přenesená",J242,0)</f>
        <v>0</v>
      </c>
      <c r="BI242" s="190">
        <f>IF(N242="nulová",J242,0)</f>
        <v>0</v>
      </c>
      <c r="BJ242" s="16" t="s">
        <v>83</v>
      </c>
      <c r="BK242" s="190">
        <f>ROUND(I242*H242,2)</f>
        <v>0</v>
      </c>
      <c r="BL242" s="16" t="s">
        <v>133</v>
      </c>
      <c r="BM242" s="189" t="s">
        <v>1522</v>
      </c>
    </row>
    <row r="243" spans="1:65" s="2" customFormat="1" ht="19.5">
      <c r="A243" s="33"/>
      <c r="B243" s="34"/>
      <c r="C243" s="35"/>
      <c r="D243" s="191" t="s">
        <v>135</v>
      </c>
      <c r="E243" s="35"/>
      <c r="F243" s="192" t="s">
        <v>1521</v>
      </c>
      <c r="G243" s="35"/>
      <c r="H243" s="35"/>
      <c r="I243" s="193"/>
      <c r="J243" s="35"/>
      <c r="K243" s="35"/>
      <c r="L243" s="38"/>
      <c r="M243" s="194"/>
      <c r="N243" s="195"/>
      <c r="O243" s="70"/>
      <c r="P243" s="70"/>
      <c r="Q243" s="70"/>
      <c r="R243" s="70"/>
      <c r="S243" s="70"/>
      <c r="T243" s="71"/>
      <c r="U243" s="33"/>
      <c r="V243" s="33"/>
      <c r="W243" s="33"/>
      <c r="X243" s="33"/>
      <c r="Y243" s="33"/>
      <c r="Z243" s="33"/>
      <c r="AA243" s="33"/>
      <c r="AB243" s="33"/>
      <c r="AC243" s="33"/>
      <c r="AD243" s="33"/>
      <c r="AE243" s="33"/>
      <c r="AT243" s="16" t="s">
        <v>135</v>
      </c>
      <c r="AU243" s="16" t="s">
        <v>83</v>
      </c>
    </row>
    <row r="244" spans="1:65" s="14" customFormat="1" ht="11.25">
      <c r="B244" s="218"/>
      <c r="C244" s="219"/>
      <c r="D244" s="191" t="s">
        <v>136</v>
      </c>
      <c r="E244" s="220" t="s">
        <v>1</v>
      </c>
      <c r="F244" s="221" t="s">
        <v>1501</v>
      </c>
      <c r="G244" s="219"/>
      <c r="H244" s="220" t="s">
        <v>1</v>
      </c>
      <c r="I244" s="222"/>
      <c r="J244" s="219"/>
      <c r="K244" s="219"/>
      <c r="L244" s="223"/>
      <c r="M244" s="224"/>
      <c r="N244" s="225"/>
      <c r="O244" s="225"/>
      <c r="P244" s="225"/>
      <c r="Q244" s="225"/>
      <c r="R244" s="225"/>
      <c r="S244" s="225"/>
      <c r="T244" s="226"/>
      <c r="AT244" s="227" t="s">
        <v>136</v>
      </c>
      <c r="AU244" s="227" t="s">
        <v>83</v>
      </c>
      <c r="AV244" s="14" t="s">
        <v>83</v>
      </c>
      <c r="AW244" s="14" t="s">
        <v>31</v>
      </c>
      <c r="AX244" s="14" t="s">
        <v>75</v>
      </c>
      <c r="AY244" s="227" t="s">
        <v>126</v>
      </c>
    </row>
    <row r="245" spans="1:65" s="12" customFormat="1" ht="11.25">
      <c r="B245" s="196"/>
      <c r="C245" s="197"/>
      <c r="D245" s="191" t="s">
        <v>136</v>
      </c>
      <c r="E245" s="198" t="s">
        <v>1</v>
      </c>
      <c r="F245" s="199" t="s">
        <v>263</v>
      </c>
      <c r="G245" s="197"/>
      <c r="H245" s="200">
        <v>24</v>
      </c>
      <c r="I245" s="201"/>
      <c r="J245" s="197"/>
      <c r="K245" s="197"/>
      <c r="L245" s="202"/>
      <c r="M245" s="203"/>
      <c r="N245" s="204"/>
      <c r="O245" s="204"/>
      <c r="P245" s="204"/>
      <c r="Q245" s="204"/>
      <c r="R245" s="204"/>
      <c r="S245" s="204"/>
      <c r="T245" s="205"/>
      <c r="AT245" s="206" t="s">
        <v>136</v>
      </c>
      <c r="AU245" s="206" t="s">
        <v>83</v>
      </c>
      <c r="AV245" s="12" t="s">
        <v>85</v>
      </c>
      <c r="AW245" s="12" t="s">
        <v>31</v>
      </c>
      <c r="AX245" s="12" t="s">
        <v>75</v>
      </c>
      <c r="AY245" s="206" t="s">
        <v>126</v>
      </c>
    </row>
    <row r="246" spans="1:65" s="14" customFormat="1" ht="11.25">
      <c r="B246" s="218"/>
      <c r="C246" s="219"/>
      <c r="D246" s="191" t="s">
        <v>136</v>
      </c>
      <c r="E246" s="220" t="s">
        <v>1</v>
      </c>
      <c r="F246" s="221" t="s">
        <v>1503</v>
      </c>
      <c r="G246" s="219"/>
      <c r="H246" s="220" t="s">
        <v>1</v>
      </c>
      <c r="I246" s="222"/>
      <c r="J246" s="219"/>
      <c r="K246" s="219"/>
      <c r="L246" s="223"/>
      <c r="M246" s="224"/>
      <c r="N246" s="225"/>
      <c r="O246" s="225"/>
      <c r="P246" s="225"/>
      <c r="Q246" s="225"/>
      <c r="R246" s="225"/>
      <c r="S246" s="225"/>
      <c r="T246" s="226"/>
      <c r="AT246" s="227" t="s">
        <v>136</v>
      </c>
      <c r="AU246" s="227" t="s">
        <v>83</v>
      </c>
      <c r="AV246" s="14" t="s">
        <v>83</v>
      </c>
      <c r="AW246" s="14" t="s">
        <v>31</v>
      </c>
      <c r="AX246" s="14" t="s">
        <v>75</v>
      </c>
      <c r="AY246" s="227" t="s">
        <v>126</v>
      </c>
    </row>
    <row r="247" spans="1:65" s="12" customFormat="1" ht="11.25">
      <c r="B247" s="196"/>
      <c r="C247" s="197"/>
      <c r="D247" s="191" t="s">
        <v>136</v>
      </c>
      <c r="E247" s="198" t="s">
        <v>1</v>
      </c>
      <c r="F247" s="199" t="s">
        <v>216</v>
      </c>
      <c r="G247" s="197"/>
      <c r="H247" s="200">
        <v>16</v>
      </c>
      <c r="I247" s="201"/>
      <c r="J247" s="197"/>
      <c r="K247" s="197"/>
      <c r="L247" s="202"/>
      <c r="M247" s="203"/>
      <c r="N247" s="204"/>
      <c r="O247" s="204"/>
      <c r="P247" s="204"/>
      <c r="Q247" s="204"/>
      <c r="R247" s="204"/>
      <c r="S247" s="204"/>
      <c r="T247" s="205"/>
      <c r="AT247" s="206" t="s">
        <v>136</v>
      </c>
      <c r="AU247" s="206" t="s">
        <v>83</v>
      </c>
      <c r="AV247" s="12" t="s">
        <v>85</v>
      </c>
      <c r="AW247" s="12" t="s">
        <v>31</v>
      </c>
      <c r="AX247" s="12" t="s">
        <v>75</v>
      </c>
      <c r="AY247" s="206" t="s">
        <v>126</v>
      </c>
    </row>
    <row r="248" spans="1:65" s="14" customFormat="1" ht="11.25">
      <c r="B248" s="218"/>
      <c r="C248" s="219"/>
      <c r="D248" s="191" t="s">
        <v>136</v>
      </c>
      <c r="E248" s="220" t="s">
        <v>1</v>
      </c>
      <c r="F248" s="221" t="s">
        <v>1507</v>
      </c>
      <c r="G248" s="219"/>
      <c r="H248" s="220" t="s">
        <v>1</v>
      </c>
      <c r="I248" s="222"/>
      <c r="J248" s="219"/>
      <c r="K248" s="219"/>
      <c r="L248" s="223"/>
      <c r="M248" s="224"/>
      <c r="N248" s="225"/>
      <c r="O248" s="225"/>
      <c r="P248" s="225"/>
      <c r="Q248" s="225"/>
      <c r="R248" s="225"/>
      <c r="S248" s="225"/>
      <c r="T248" s="226"/>
      <c r="AT248" s="227" t="s">
        <v>136</v>
      </c>
      <c r="AU248" s="227" t="s">
        <v>83</v>
      </c>
      <c r="AV248" s="14" t="s">
        <v>83</v>
      </c>
      <c r="AW248" s="14" t="s">
        <v>31</v>
      </c>
      <c r="AX248" s="14" t="s">
        <v>75</v>
      </c>
      <c r="AY248" s="227" t="s">
        <v>126</v>
      </c>
    </row>
    <row r="249" spans="1:65" s="12" customFormat="1" ht="11.25">
      <c r="B249" s="196"/>
      <c r="C249" s="197"/>
      <c r="D249" s="191" t="s">
        <v>136</v>
      </c>
      <c r="E249" s="198" t="s">
        <v>1</v>
      </c>
      <c r="F249" s="199" t="s">
        <v>263</v>
      </c>
      <c r="G249" s="197"/>
      <c r="H249" s="200">
        <v>24</v>
      </c>
      <c r="I249" s="201"/>
      <c r="J249" s="197"/>
      <c r="K249" s="197"/>
      <c r="L249" s="202"/>
      <c r="M249" s="203"/>
      <c r="N249" s="204"/>
      <c r="O249" s="204"/>
      <c r="P249" s="204"/>
      <c r="Q249" s="204"/>
      <c r="R249" s="204"/>
      <c r="S249" s="204"/>
      <c r="T249" s="205"/>
      <c r="AT249" s="206" t="s">
        <v>136</v>
      </c>
      <c r="AU249" s="206" t="s">
        <v>83</v>
      </c>
      <c r="AV249" s="12" t="s">
        <v>85</v>
      </c>
      <c r="AW249" s="12" t="s">
        <v>31</v>
      </c>
      <c r="AX249" s="12" t="s">
        <v>75</v>
      </c>
      <c r="AY249" s="206" t="s">
        <v>126</v>
      </c>
    </row>
    <row r="250" spans="1:65" s="13" customFormat="1" ht="11.25">
      <c r="B250" s="207"/>
      <c r="C250" s="208"/>
      <c r="D250" s="191" t="s">
        <v>136</v>
      </c>
      <c r="E250" s="209" t="s">
        <v>1</v>
      </c>
      <c r="F250" s="210" t="s">
        <v>138</v>
      </c>
      <c r="G250" s="208"/>
      <c r="H250" s="211">
        <v>64</v>
      </c>
      <c r="I250" s="212"/>
      <c r="J250" s="208"/>
      <c r="K250" s="208"/>
      <c r="L250" s="213"/>
      <c r="M250" s="214"/>
      <c r="N250" s="215"/>
      <c r="O250" s="215"/>
      <c r="P250" s="215"/>
      <c r="Q250" s="215"/>
      <c r="R250" s="215"/>
      <c r="S250" s="215"/>
      <c r="T250" s="216"/>
      <c r="AT250" s="217" t="s">
        <v>136</v>
      </c>
      <c r="AU250" s="217" t="s">
        <v>83</v>
      </c>
      <c r="AV250" s="13" t="s">
        <v>133</v>
      </c>
      <c r="AW250" s="13" t="s">
        <v>31</v>
      </c>
      <c r="AX250" s="13" t="s">
        <v>83</v>
      </c>
      <c r="AY250" s="217" t="s">
        <v>126</v>
      </c>
    </row>
    <row r="251" spans="1:65" s="2" customFormat="1" ht="24.2" customHeight="1">
      <c r="A251" s="33"/>
      <c r="B251" s="34"/>
      <c r="C251" s="177" t="s">
        <v>8</v>
      </c>
      <c r="D251" s="177" t="s">
        <v>127</v>
      </c>
      <c r="E251" s="178" t="s">
        <v>258</v>
      </c>
      <c r="F251" s="179" t="s">
        <v>259</v>
      </c>
      <c r="G251" s="180" t="s">
        <v>142</v>
      </c>
      <c r="H251" s="181">
        <v>163</v>
      </c>
      <c r="I251" s="182"/>
      <c r="J251" s="183">
        <f>ROUND(I251*H251,2)</f>
        <v>0</v>
      </c>
      <c r="K251" s="179" t="s">
        <v>1</v>
      </c>
      <c r="L251" s="184"/>
      <c r="M251" s="185" t="s">
        <v>1</v>
      </c>
      <c r="N251" s="186" t="s">
        <v>40</v>
      </c>
      <c r="O251" s="70"/>
      <c r="P251" s="187">
        <f>O251*H251</f>
        <v>0</v>
      </c>
      <c r="Q251" s="187">
        <v>5.9268000000000001</v>
      </c>
      <c r="R251" s="187">
        <f>Q251*H251</f>
        <v>966.0684</v>
      </c>
      <c r="S251" s="187">
        <v>0</v>
      </c>
      <c r="T251" s="188">
        <f>S251*H251</f>
        <v>0</v>
      </c>
      <c r="U251" s="33"/>
      <c r="V251" s="33"/>
      <c r="W251" s="33"/>
      <c r="X251" s="33"/>
      <c r="Y251" s="33"/>
      <c r="Z251" s="33"/>
      <c r="AA251" s="33"/>
      <c r="AB251" s="33"/>
      <c r="AC251" s="33"/>
      <c r="AD251" s="33"/>
      <c r="AE251" s="33"/>
      <c r="AR251" s="189" t="s">
        <v>132</v>
      </c>
      <c r="AT251" s="189" t="s">
        <v>127</v>
      </c>
      <c r="AU251" s="189" t="s">
        <v>83</v>
      </c>
      <c r="AY251" s="16" t="s">
        <v>126</v>
      </c>
      <c r="BE251" s="190">
        <f>IF(N251="základní",J251,0)</f>
        <v>0</v>
      </c>
      <c r="BF251" s="190">
        <f>IF(N251="snížená",J251,0)</f>
        <v>0</v>
      </c>
      <c r="BG251" s="190">
        <f>IF(N251="zákl. přenesená",J251,0)</f>
        <v>0</v>
      </c>
      <c r="BH251" s="190">
        <f>IF(N251="sníž. přenesená",J251,0)</f>
        <v>0</v>
      </c>
      <c r="BI251" s="190">
        <f>IF(N251="nulová",J251,0)</f>
        <v>0</v>
      </c>
      <c r="BJ251" s="16" t="s">
        <v>83</v>
      </c>
      <c r="BK251" s="190">
        <f>ROUND(I251*H251,2)</f>
        <v>0</v>
      </c>
      <c r="BL251" s="16" t="s">
        <v>133</v>
      </c>
      <c r="BM251" s="189" t="s">
        <v>1523</v>
      </c>
    </row>
    <row r="252" spans="1:65" s="2" customFormat="1" ht="19.5">
      <c r="A252" s="33"/>
      <c r="B252" s="34"/>
      <c r="C252" s="35"/>
      <c r="D252" s="191" t="s">
        <v>135</v>
      </c>
      <c r="E252" s="35"/>
      <c r="F252" s="192" t="s">
        <v>259</v>
      </c>
      <c r="G252" s="35"/>
      <c r="H252" s="35"/>
      <c r="I252" s="193"/>
      <c r="J252" s="35"/>
      <c r="K252" s="35"/>
      <c r="L252" s="38"/>
      <c r="M252" s="194"/>
      <c r="N252" s="195"/>
      <c r="O252" s="70"/>
      <c r="P252" s="70"/>
      <c r="Q252" s="70"/>
      <c r="R252" s="70"/>
      <c r="S252" s="70"/>
      <c r="T252" s="71"/>
      <c r="U252" s="33"/>
      <c r="V252" s="33"/>
      <c r="W252" s="33"/>
      <c r="X252" s="33"/>
      <c r="Y252" s="33"/>
      <c r="Z252" s="33"/>
      <c r="AA252" s="33"/>
      <c r="AB252" s="33"/>
      <c r="AC252" s="33"/>
      <c r="AD252" s="33"/>
      <c r="AE252" s="33"/>
      <c r="AT252" s="16" t="s">
        <v>135</v>
      </c>
      <c r="AU252" s="16" t="s">
        <v>83</v>
      </c>
    </row>
    <row r="253" spans="1:65" s="12" customFormat="1" ht="11.25">
      <c r="B253" s="196"/>
      <c r="C253" s="197"/>
      <c r="D253" s="191" t="s">
        <v>136</v>
      </c>
      <c r="E253" s="198" t="s">
        <v>1</v>
      </c>
      <c r="F253" s="199" t="s">
        <v>1524</v>
      </c>
      <c r="G253" s="197"/>
      <c r="H253" s="200">
        <v>162.4</v>
      </c>
      <c r="I253" s="201"/>
      <c r="J253" s="197"/>
      <c r="K253" s="197"/>
      <c r="L253" s="202"/>
      <c r="M253" s="203"/>
      <c r="N253" s="204"/>
      <c r="O253" s="204"/>
      <c r="P253" s="204"/>
      <c r="Q253" s="204"/>
      <c r="R253" s="204"/>
      <c r="S253" s="204"/>
      <c r="T253" s="205"/>
      <c r="AT253" s="206" t="s">
        <v>136</v>
      </c>
      <c r="AU253" s="206" t="s">
        <v>83</v>
      </c>
      <c r="AV253" s="12" t="s">
        <v>85</v>
      </c>
      <c r="AW253" s="12" t="s">
        <v>31</v>
      </c>
      <c r="AX253" s="12" t="s">
        <v>75</v>
      </c>
      <c r="AY253" s="206" t="s">
        <v>126</v>
      </c>
    </row>
    <row r="254" spans="1:65" s="12" customFormat="1" ht="11.25">
      <c r="B254" s="196"/>
      <c r="C254" s="197"/>
      <c r="D254" s="191" t="s">
        <v>136</v>
      </c>
      <c r="E254" s="198" t="s">
        <v>1</v>
      </c>
      <c r="F254" s="199" t="s">
        <v>1525</v>
      </c>
      <c r="G254" s="197"/>
      <c r="H254" s="200">
        <v>0.6</v>
      </c>
      <c r="I254" s="201"/>
      <c r="J254" s="197"/>
      <c r="K254" s="197"/>
      <c r="L254" s="202"/>
      <c r="M254" s="203"/>
      <c r="N254" s="204"/>
      <c r="O254" s="204"/>
      <c r="P254" s="204"/>
      <c r="Q254" s="204"/>
      <c r="R254" s="204"/>
      <c r="S254" s="204"/>
      <c r="T254" s="205"/>
      <c r="AT254" s="206" t="s">
        <v>136</v>
      </c>
      <c r="AU254" s="206" t="s">
        <v>83</v>
      </c>
      <c r="AV254" s="12" t="s">
        <v>85</v>
      </c>
      <c r="AW254" s="12" t="s">
        <v>31</v>
      </c>
      <c r="AX254" s="12" t="s">
        <v>75</v>
      </c>
      <c r="AY254" s="206" t="s">
        <v>126</v>
      </c>
    </row>
    <row r="255" spans="1:65" s="13" customFormat="1" ht="11.25">
      <c r="B255" s="207"/>
      <c r="C255" s="208"/>
      <c r="D255" s="191" t="s">
        <v>136</v>
      </c>
      <c r="E255" s="209" t="s">
        <v>1</v>
      </c>
      <c r="F255" s="210" t="s">
        <v>138</v>
      </c>
      <c r="G255" s="208"/>
      <c r="H255" s="211">
        <v>163</v>
      </c>
      <c r="I255" s="212"/>
      <c r="J255" s="208"/>
      <c r="K255" s="208"/>
      <c r="L255" s="213"/>
      <c r="M255" s="214"/>
      <c r="N255" s="215"/>
      <c r="O255" s="215"/>
      <c r="P255" s="215"/>
      <c r="Q255" s="215"/>
      <c r="R255" s="215"/>
      <c r="S255" s="215"/>
      <c r="T255" s="216"/>
      <c r="AT255" s="217" t="s">
        <v>136</v>
      </c>
      <c r="AU255" s="217" t="s">
        <v>83</v>
      </c>
      <c r="AV255" s="13" t="s">
        <v>133</v>
      </c>
      <c r="AW255" s="13" t="s">
        <v>31</v>
      </c>
      <c r="AX255" s="13" t="s">
        <v>83</v>
      </c>
      <c r="AY255" s="217" t="s">
        <v>126</v>
      </c>
    </row>
    <row r="256" spans="1:65" s="2" customFormat="1" ht="16.5" customHeight="1">
      <c r="A256" s="33"/>
      <c r="B256" s="34"/>
      <c r="C256" s="177" t="s">
        <v>216</v>
      </c>
      <c r="D256" s="177" t="s">
        <v>127</v>
      </c>
      <c r="E256" s="178" t="s">
        <v>278</v>
      </c>
      <c r="F256" s="179" t="s">
        <v>279</v>
      </c>
      <c r="G256" s="180" t="s">
        <v>142</v>
      </c>
      <c r="H256" s="181">
        <v>5992</v>
      </c>
      <c r="I256" s="182"/>
      <c r="J256" s="183">
        <f>ROUND(I256*H256,2)</f>
        <v>0</v>
      </c>
      <c r="K256" s="179" t="s">
        <v>1</v>
      </c>
      <c r="L256" s="184"/>
      <c r="M256" s="185" t="s">
        <v>1</v>
      </c>
      <c r="N256" s="186" t="s">
        <v>40</v>
      </c>
      <c r="O256" s="70"/>
      <c r="P256" s="187">
        <f>O256*H256</f>
        <v>0</v>
      </c>
      <c r="Q256" s="187">
        <v>1.004E-2</v>
      </c>
      <c r="R256" s="187">
        <f>Q256*H256</f>
        <v>60.159680000000002</v>
      </c>
      <c r="S256" s="187">
        <v>0</v>
      </c>
      <c r="T256" s="188">
        <f>S256*H256</f>
        <v>0</v>
      </c>
      <c r="U256" s="33"/>
      <c r="V256" s="33"/>
      <c r="W256" s="33"/>
      <c r="X256" s="33"/>
      <c r="Y256" s="33"/>
      <c r="Z256" s="33"/>
      <c r="AA256" s="33"/>
      <c r="AB256" s="33"/>
      <c r="AC256" s="33"/>
      <c r="AD256" s="33"/>
      <c r="AE256" s="33"/>
      <c r="AR256" s="189" t="s">
        <v>132</v>
      </c>
      <c r="AT256" s="189" t="s">
        <v>127</v>
      </c>
      <c r="AU256" s="189" t="s">
        <v>83</v>
      </c>
      <c r="AY256" s="16" t="s">
        <v>126</v>
      </c>
      <c r="BE256" s="190">
        <f>IF(N256="základní",J256,0)</f>
        <v>0</v>
      </c>
      <c r="BF256" s="190">
        <f>IF(N256="snížená",J256,0)</f>
        <v>0</v>
      </c>
      <c r="BG256" s="190">
        <f>IF(N256="zákl. přenesená",J256,0)</f>
        <v>0</v>
      </c>
      <c r="BH256" s="190">
        <f>IF(N256="sníž. přenesená",J256,0)</f>
        <v>0</v>
      </c>
      <c r="BI256" s="190">
        <f>IF(N256="nulová",J256,0)</f>
        <v>0</v>
      </c>
      <c r="BJ256" s="16" t="s">
        <v>83</v>
      </c>
      <c r="BK256" s="190">
        <f>ROUND(I256*H256,2)</f>
        <v>0</v>
      </c>
      <c r="BL256" s="16" t="s">
        <v>133</v>
      </c>
      <c r="BM256" s="189" t="s">
        <v>1526</v>
      </c>
    </row>
    <row r="257" spans="1:65" s="2" customFormat="1" ht="11.25">
      <c r="A257" s="33"/>
      <c r="B257" s="34"/>
      <c r="C257" s="35"/>
      <c r="D257" s="191" t="s">
        <v>135</v>
      </c>
      <c r="E257" s="35"/>
      <c r="F257" s="192" t="s">
        <v>279</v>
      </c>
      <c r="G257" s="35"/>
      <c r="H257" s="35"/>
      <c r="I257" s="193"/>
      <c r="J257" s="35"/>
      <c r="K257" s="35"/>
      <c r="L257" s="38"/>
      <c r="M257" s="194"/>
      <c r="N257" s="195"/>
      <c r="O257" s="70"/>
      <c r="P257" s="70"/>
      <c r="Q257" s="70"/>
      <c r="R257" s="70"/>
      <c r="S257" s="70"/>
      <c r="T257" s="71"/>
      <c r="U257" s="33"/>
      <c r="V257" s="33"/>
      <c r="W257" s="33"/>
      <c r="X257" s="33"/>
      <c r="Y257" s="33"/>
      <c r="Z257" s="33"/>
      <c r="AA257" s="33"/>
      <c r="AB257" s="33"/>
      <c r="AC257" s="33"/>
      <c r="AD257" s="33"/>
      <c r="AE257" s="33"/>
      <c r="AT257" s="16" t="s">
        <v>135</v>
      </c>
      <c r="AU257" s="16" t="s">
        <v>83</v>
      </c>
    </row>
    <row r="258" spans="1:65" s="12" customFormat="1" ht="11.25">
      <c r="B258" s="196"/>
      <c r="C258" s="197"/>
      <c r="D258" s="191" t="s">
        <v>136</v>
      </c>
      <c r="E258" s="198" t="s">
        <v>1</v>
      </c>
      <c r="F258" s="199" t="s">
        <v>1527</v>
      </c>
      <c r="G258" s="197"/>
      <c r="H258" s="200">
        <v>6123</v>
      </c>
      <c r="I258" s="201"/>
      <c r="J258" s="197"/>
      <c r="K258" s="197"/>
      <c r="L258" s="202"/>
      <c r="M258" s="203"/>
      <c r="N258" s="204"/>
      <c r="O258" s="204"/>
      <c r="P258" s="204"/>
      <c r="Q258" s="204"/>
      <c r="R258" s="204"/>
      <c r="S258" s="204"/>
      <c r="T258" s="205"/>
      <c r="AT258" s="206" t="s">
        <v>136</v>
      </c>
      <c r="AU258" s="206" t="s">
        <v>83</v>
      </c>
      <c r="AV258" s="12" t="s">
        <v>85</v>
      </c>
      <c r="AW258" s="12" t="s">
        <v>31</v>
      </c>
      <c r="AX258" s="12" t="s">
        <v>75</v>
      </c>
      <c r="AY258" s="206" t="s">
        <v>126</v>
      </c>
    </row>
    <row r="259" spans="1:65" s="14" customFormat="1" ht="11.25">
      <c r="B259" s="218"/>
      <c r="C259" s="219"/>
      <c r="D259" s="191" t="s">
        <v>136</v>
      </c>
      <c r="E259" s="220" t="s">
        <v>1</v>
      </c>
      <c r="F259" s="221" t="s">
        <v>1528</v>
      </c>
      <c r="G259" s="219"/>
      <c r="H259" s="220" t="s">
        <v>1</v>
      </c>
      <c r="I259" s="222"/>
      <c r="J259" s="219"/>
      <c r="K259" s="219"/>
      <c r="L259" s="223"/>
      <c r="M259" s="224"/>
      <c r="N259" s="225"/>
      <c r="O259" s="225"/>
      <c r="P259" s="225"/>
      <c r="Q259" s="225"/>
      <c r="R259" s="225"/>
      <c r="S259" s="225"/>
      <c r="T259" s="226"/>
      <c r="AT259" s="227" t="s">
        <v>136</v>
      </c>
      <c r="AU259" s="227" t="s">
        <v>83</v>
      </c>
      <c r="AV259" s="14" t="s">
        <v>83</v>
      </c>
      <c r="AW259" s="14" t="s">
        <v>31</v>
      </c>
      <c r="AX259" s="14" t="s">
        <v>75</v>
      </c>
      <c r="AY259" s="227" t="s">
        <v>126</v>
      </c>
    </row>
    <row r="260" spans="1:65" s="12" customFormat="1" ht="11.25">
      <c r="B260" s="196"/>
      <c r="C260" s="197"/>
      <c r="D260" s="191" t="s">
        <v>136</v>
      </c>
      <c r="E260" s="198" t="s">
        <v>1</v>
      </c>
      <c r="F260" s="199" t="s">
        <v>1529</v>
      </c>
      <c r="G260" s="197"/>
      <c r="H260" s="200">
        <v>-109</v>
      </c>
      <c r="I260" s="201"/>
      <c r="J260" s="197"/>
      <c r="K260" s="197"/>
      <c r="L260" s="202"/>
      <c r="M260" s="203"/>
      <c r="N260" s="204"/>
      <c r="O260" s="204"/>
      <c r="P260" s="204"/>
      <c r="Q260" s="204"/>
      <c r="R260" s="204"/>
      <c r="S260" s="204"/>
      <c r="T260" s="205"/>
      <c r="AT260" s="206" t="s">
        <v>136</v>
      </c>
      <c r="AU260" s="206" t="s">
        <v>83</v>
      </c>
      <c r="AV260" s="12" t="s">
        <v>85</v>
      </c>
      <c r="AW260" s="12" t="s">
        <v>31</v>
      </c>
      <c r="AX260" s="12" t="s">
        <v>75</v>
      </c>
      <c r="AY260" s="206" t="s">
        <v>126</v>
      </c>
    </row>
    <row r="261" spans="1:65" s="14" customFormat="1" ht="11.25">
      <c r="B261" s="218"/>
      <c r="C261" s="219"/>
      <c r="D261" s="191" t="s">
        <v>136</v>
      </c>
      <c r="E261" s="220" t="s">
        <v>1</v>
      </c>
      <c r="F261" s="221" t="s">
        <v>1505</v>
      </c>
      <c r="G261" s="219"/>
      <c r="H261" s="220" t="s">
        <v>1</v>
      </c>
      <c r="I261" s="222"/>
      <c r="J261" s="219"/>
      <c r="K261" s="219"/>
      <c r="L261" s="223"/>
      <c r="M261" s="224"/>
      <c r="N261" s="225"/>
      <c r="O261" s="225"/>
      <c r="P261" s="225"/>
      <c r="Q261" s="225"/>
      <c r="R261" s="225"/>
      <c r="S261" s="225"/>
      <c r="T261" s="226"/>
      <c r="AT261" s="227" t="s">
        <v>136</v>
      </c>
      <c r="AU261" s="227" t="s">
        <v>83</v>
      </c>
      <c r="AV261" s="14" t="s">
        <v>83</v>
      </c>
      <c r="AW261" s="14" t="s">
        <v>31</v>
      </c>
      <c r="AX261" s="14" t="s">
        <v>75</v>
      </c>
      <c r="AY261" s="227" t="s">
        <v>126</v>
      </c>
    </row>
    <row r="262" spans="1:65" s="12" customFormat="1" ht="11.25">
      <c r="B262" s="196"/>
      <c r="C262" s="197"/>
      <c r="D262" s="191" t="s">
        <v>136</v>
      </c>
      <c r="E262" s="198" t="s">
        <v>1</v>
      </c>
      <c r="F262" s="199" t="s">
        <v>1506</v>
      </c>
      <c r="G262" s="197"/>
      <c r="H262" s="200">
        <v>-22</v>
      </c>
      <c r="I262" s="201"/>
      <c r="J262" s="197"/>
      <c r="K262" s="197"/>
      <c r="L262" s="202"/>
      <c r="M262" s="203"/>
      <c r="N262" s="204"/>
      <c r="O262" s="204"/>
      <c r="P262" s="204"/>
      <c r="Q262" s="204"/>
      <c r="R262" s="204"/>
      <c r="S262" s="204"/>
      <c r="T262" s="205"/>
      <c r="AT262" s="206" t="s">
        <v>136</v>
      </c>
      <c r="AU262" s="206" t="s">
        <v>83</v>
      </c>
      <c r="AV262" s="12" t="s">
        <v>85</v>
      </c>
      <c r="AW262" s="12" t="s">
        <v>31</v>
      </c>
      <c r="AX262" s="12" t="s">
        <v>75</v>
      </c>
      <c r="AY262" s="206" t="s">
        <v>126</v>
      </c>
    </row>
    <row r="263" spans="1:65" s="13" customFormat="1" ht="11.25">
      <c r="B263" s="207"/>
      <c r="C263" s="208"/>
      <c r="D263" s="191" t="s">
        <v>136</v>
      </c>
      <c r="E263" s="209" t="s">
        <v>1</v>
      </c>
      <c r="F263" s="210" t="s">
        <v>138</v>
      </c>
      <c r="G263" s="208"/>
      <c r="H263" s="211">
        <v>5992</v>
      </c>
      <c r="I263" s="212"/>
      <c r="J263" s="208"/>
      <c r="K263" s="208"/>
      <c r="L263" s="213"/>
      <c r="M263" s="214"/>
      <c r="N263" s="215"/>
      <c r="O263" s="215"/>
      <c r="P263" s="215"/>
      <c r="Q263" s="215"/>
      <c r="R263" s="215"/>
      <c r="S263" s="215"/>
      <c r="T263" s="216"/>
      <c r="AT263" s="217" t="s">
        <v>136</v>
      </c>
      <c r="AU263" s="217" t="s">
        <v>83</v>
      </c>
      <c r="AV263" s="13" t="s">
        <v>133</v>
      </c>
      <c r="AW263" s="13" t="s">
        <v>31</v>
      </c>
      <c r="AX263" s="13" t="s">
        <v>83</v>
      </c>
      <c r="AY263" s="217" t="s">
        <v>126</v>
      </c>
    </row>
    <row r="264" spans="1:65" s="2" customFormat="1" ht="16.5" customHeight="1">
      <c r="A264" s="33"/>
      <c r="B264" s="34"/>
      <c r="C264" s="177" t="s">
        <v>220</v>
      </c>
      <c r="D264" s="177" t="s">
        <v>127</v>
      </c>
      <c r="E264" s="178" t="s">
        <v>322</v>
      </c>
      <c r="F264" s="179" t="s">
        <v>323</v>
      </c>
      <c r="G264" s="180" t="s">
        <v>142</v>
      </c>
      <c r="H264" s="181">
        <v>129</v>
      </c>
      <c r="I264" s="182"/>
      <c r="J264" s="183">
        <f>ROUND(I264*H264,2)</f>
        <v>0</v>
      </c>
      <c r="K264" s="179" t="s">
        <v>131</v>
      </c>
      <c r="L264" s="184"/>
      <c r="M264" s="185" t="s">
        <v>1</v>
      </c>
      <c r="N264" s="186" t="s">
        <v>40</v>
      </c>
      <c r="O264" s="70"/>
      <c r="P264" s="187">
        <f>O264*H264</f>
        <v>0</v>
      </c>
      <c r="Q264" s="187">
        <v>0.33100000000000002</v>
      </c>
      <c r="R264" s="187">
        <f>Q264*H264</f>
        <v>42.699000000000005</v>
      </c>
      <c r="S264" s="187">
        <v>0</v>
      </c>
      <c r="T264" s="188">
        <f>S264*H264</f>
        <v>0</v>
      </c>
      <c r="U264" s="33"/>
      <c r="V264" s="33"/>
      <c r="W264" s="33"/>
      <c r="X264" s="33"/>
      <c r="Y264" s="33"/>
      <c r="Z264" s="33"/>
      <c r="AA264" s="33"/>
      <c r="AB264" s="33"/>
      <c r="AC264" s="33"/>
      <c r="AD264" s="33"/>
      <c r="AE264" s="33"/>
      <c r="AR264" s="189" t="s">
        <v>132</v>
      </c>
      <c r="AT264" s="189" t="s">
        <v>127</v>
      </c>
      <c r="AU264" s="189" t="s">
        <v>83</v>
      </c>
      <c r="AY264" s="16" t="s">
        <v>126</v>
      </c>
      <c r="BE264" s="190">
        <f>IF(N264="základní",J264,0)</f>
        <v>0</v>
      </c>
      <c r="BF264" s="190">
        <f>IF(N264="snížená",J264,0)</f>
        <v>0</v>
      </c>
      <c r="BG264" s="190">
        <f>IF(N264="zákl. přenesená",J264,0)</f>
        <v>0</v>
      </c>
      <c r="BH264" s="190">
        <f>IF(N264="sníž. přenesená",J264,0)</f>
        <v>0</v>
      </c>
      <c r="BI264" s="190">
        <f>IF(N264="nulová",J264,0)</f>
        <v>0</v>
      </c>
      <c r="BJ264" s="16" t="s">
        <v>83</v>
      </c>
      <c r="BK264" s="190">
        <f>ROUND(I264*H264,2)</f>
        <v>0</v>
      </c>
      <c r="BL264" s="16" t="s">
        <v>133</v>
      </c>
      <c r="BM264" s="189" t="s">
        <v>1530</v>
      </c>
    </row>
    <row r="265" spans="1:65" s="2" customFormat="1" ht="11.25">
      <c r="A265" s="33"/>
      <c r="B265" s="34"/>
      <c r="C265" s="35"/>
      <c r="D265" s="191" t="s">
        <v>135</v>
      </c>
      <c r="E265" s="35"/>
      <c r="F265" s="192" t="s">
        <v>323</v>
      </c>
      <c r="G265" s="35"/>
      <c r="H265" s="35"/>
      <c r="I265" s="193"/>
      <c r="J265" s="35"/>
      <c r="K265" s="35"/>
      <c r="L265" s="38"/>
      <c r="M265" s="194"/>
      <c r="N265" s="195"/>
      <c r="O265" s="70"/>
      <c r="P265" s="70"/>
      <c r="Q265" s="70"/>
      <c r="R265" s="70"/>
      <c r="S265" s="70"/>
      <c r="T265" s="71"/>
      <c r="U265" s="33"/>
      <c r="V265" s="33"/>
      <c r="W265" s="33"/>
      <c r="X265" s="33"/>
      <c r="Y265" s="33"/>
      <c r="Z265" s="33"/>
      <c r="AA265" s="33"/>
      <c r="AB265" s="33"/>
      <c r="AC265" s="33"/>
      <c r="AD265" s="33"/>
      <c r="AE265" s="33"/>
      <c r="AT265" s="16" t="s">
        <v>135</v>
      </c>
      <c r="AU265" s="16" t="s">
        <v>83</v>
      </c>
    </row>
    <row r="266" spans="1:65" s="14" customFormat="1" ht="11.25">
      <c r="B266" s="218"/>
      <c r="C266" s="219"/>
      <c r="D266" s="191" t="s">
        <v>136</v>
      </c>
      <c r="E266" s="220" t="s">
        <v>1</v>
      </c>
      <c r="F266" s="221" t="s">
        <v>1531</v>
      </c>
      <c r="G266" s="219"/>
      <c r="H266" s="220" t="s">
        <v>1</v>
      </c>
      <c r="I266" s="222"/>
      <c r="J266" s="219"/>
      <c r="K266" s="219"/>
      <c r="L266" s="223"/>
      <c r="M266" s="224"/>
      <c r="N266" s="225"/>
      <c r="O266" s="225"/>
      <c r="P266" s="225"/>
      <c r="Q266" s="225"/>
      <c r="R266" s="225"/>
      <c r="S266" s="225"/>
      <c r="T266" s="226"/>
      <c r="AT266" s="227" t="s">
        <v>136</v>
      </c>
      <c r="AU266" s="227" t="s">
        <v>83</v>
      </c>
      <c r="AV266" s="14" t="s">
        <v>83</v>
      </c>
      <c r="AW266" s="14" t="s">
        <v>31</v>
      </c>
      <c r="AX266" s="14" t="s">
        <v>75</v>
      </c>
      <c r="AY266" s="227" t="s">
        <v>126</v>
      </c>
    </row>
    <row r="267" spans="1:65" s="12" customFormat="1" ht="11.25">
      <c r="B267" s="196"/>
      <c r="C267" s="197"/>
      <c r="D267" s="191" t="s">
        <v>136</v>
      </c>
      <c r="E267" s="198" t="s">
        <v>1</v>
      </c>
      <c r="F267" s="199" t="s">
        <v>568</v>
      </c>
      <c r="G267" s="197"/>
      <c r="H267" s="200">
        <v>69</v>
      </c>
      <c r="I267" s="201"/>
      <c r="J267" s="197"/>
      <c r="K267" s="197"/>
      <c r="L267" s="202"/>
      <c r="M267" s="203"/>
      <c r="N267" s="204"/>
      <c r="O267" s="204"/>
      <c r="P267" s="204"/>
      <c r="Q267" s="204"/>
      <c r="R267" s="204"/>
      <c r="S267" s="204"/>
      <c r="T267" s="205"/>
      <c r="AT267" s="206" t="s">
        <v>136</v>
      </c>
      <c r="AU267" s="206" t="s">
        <v>83</v>
      </c>
      <c r="AV267" s="12" t="s">
        <v>85</v>
      </c>
      <c r="AW267" s="12" t="s">
        <v>31</v>
      </c>
      <c r="AX267" s="12" t="s">
        <v>75</v>
      </c>
      <c r="AY267" s="206" t="s">
        <v>126</v>
      </c>
    </row>
    <row r="268" spans="1:65" s="14" customFormat="1" ht="11.25">
      <c r="B268" s="218"/>
      <c r="C268" s="219"/>
      <c r="D268" s="191" t="s">
        <v>136</v>
      </c>
      <c r="E268" s="220" t="s">
        <v>1</v>
      </c>
      <c r="F268" s="221" t="s">
        <v>1532</v>
      </c>
      <c r="G268" s="219"/>
      <c r="H268" s="220" t="s">
        <v>1</v>
      </c>
      <c r="I268" s="222"/>
      <c r="J268" s="219"/>
      <c r="K268" s="219"/>
      <c r="L268" s="223"/>
      <c r="M268" s="224"/>
      <c r="N268" s="225"/>
      <c r="O268" s="225"/>
      <c r="P268" s="225"/>
      <c r="Q268" s="225"/>
      <c r="R268" s="225"/>
      <c r="S268" s="225"/>
      <c r="T268" s="226"/>
      <c r="AT268" s="227" t="s">
        <v>136</v>
      </c>
      <c r="AU268" s="227" t="s">
        <v>83</v>
      </c>
      <c r="AV268" s="14" t="s">
        <v>83</v>
      </c>
      <c r="AW268" s="14" t="s">
        <v>31</v>
      </c>
      <c r="AX268" s="14" t="s">
        <v>75</v>
      </c>
      <c r="AY268" s="227" t="s">
        <v>126</v>
      </c>
    </row>
    <row r="269" spans="1:65" s="12" customFormat="1" ht="11.25">
      <c r="B269" s="196"/>
      <c r="C269" s="197"/>
      <c r="D269" s="191" t="s">
        <v>136</v>
      </c>
      <c r="E269" s="198" t="s">
        <v>1</v>
      </c>
      <c r="F269" s="199" t="s">
        <v>332</v>
      </c>
      <c r="G269" s="197"/>
      <c r="H269" s="200">
        <v>60</v>
      </c>
      <c r="I269" s="201"/>
      <c r="J269" s="197"/>
      <c r="K269" s="197"/>
      <c r="L269" s="202"/>
      <c r="M269" s="203"/>
      <c r="N269" s="204"/>
      <c r="O269" s="204"/>
      <c r="P269" s="204"/>
      <c r="Q269" s="204"/>
      <c r="R269" s="204"/>
      <c r="S269" s="204"/>
      <c r="T269" s="205"/>
      <c r="AT269" s="206" t="s">
        <v>136</v>
      </c>
      <c r="AU269" s="206" t="s">
        <v>83</v>
      </c>
      <c r="AV269" s="12" t="s">
        <v>85</v>
      </c>
      <c r="AW269" s="12" t="s">
        <v>31</v>
      </c>
      <c r="AX269" s="12" t="s">
        <v>75</v>
      </c>
      <c r="AY269" s="206" t="s">
        <v>126</v>
      </c>
    </row>
    <row r="270" spans="1:65" s="13" customFormat="1" ht="11.25">
      <c r="B270" s="207"/>
      <c r="C270" s="208"/>
      <c r="D270" s="191" t="s">
        <v>136</v>
      </c>
      <c r="E270" s="209" t="s">
        <v>1</v>
      </c>
      <c r="F270" s="210" t="s">
        <v>138</v>
      </c>
      <c r="G270" s="208"/>
      <c r="H270" s="211">
        <v>129</v>
      </c>
      <c r="I270" s="212"/>
      <c r="J270" s="208"/>
      <c r="K270" s="208"/>
      <c r="L270" s="213"/>
      <c r="M270" s="214"/>
      <c r="N270" s="215"/>
      <c r="O270" s="215"/>
      <c r="P270" s="215"/>
      <c r="Q270" s="215"/>
      <c r="R270" s="215"/>
      <c r="S270" s="215"/>
      <c r="T270" s="216"/>
      <c r="AT270" s="217" t="s">
        <v>136</v>
      </c>
      <c r="AU270" s="217" t="s">
        <v>83</v>
      </c>
      <c r="AV270" s="13" t="s">
        <v>133</v>
      </c>
      <c r="AW270" s="13" t="s">
        <v>31</v>
      </c>
      <c r="AX270" s="13" t="s">
        <v>83</v>
      </c>
      <c r="AY270" s="217" t="s">
        <v>126</v>
      </c>
    </row>
    <row r="271" spans="1:65" s="2" customFormat="1" ht="16.5" customHeight="1">
      <c r="A271" s="33"/>
      <c r="B271" s="34"/>
      <c r="C271" s="177" t="s">
        <v>224</v>
      </c>
      <c r="D271" s="177" t="s">
        <v>127</v>
      </c>
      <c r="E271" s="178" t="s">
        <v>328</v>
      </c>
      <c r="F271" s="179" t="s">
        <v>329</v>
      </c>
      <c r="G271" s="180" t="s">
        <v>142</v>
      </c>
      <c r="H271" s="181">
        <v>184</v>
      </c>
      <c r="I271" s="182"/>
      <c r="J271" s="183">
        <f>ROUND(I271*H271,2)</f>
        <v>0</v>
      </c>
      <c r="K271" s="179" t="s">
        <v>131</v>
      </c>
      <c r="L271" s="184"/>
      <c r="M271" s="185" t="s">
        <v>1</v>
      </c>
      <c r="N271" s="186" t="s">
        <v>40</v>
      </c>
      <c r="O271" s="70"/>
      <c r="P271" s="187">
        <f>O271*H271</f>
        <v>0</v>
      </c>
      <c r="Q271" s="187">
        <v>4.7E-2</v>
      </c>
      <c r="R271" s="187">
        <f>Q271*H271</f>
        <v>8.6479999999999997</v>
      </c>
      <c r="S271" s="187">
        <v>0</v>
      </c>
      <c r="T271" s="188">
        <f>S271*H271</f>
        <v>0</v>
      </c>
      <c r="U271" s="33"/>
      <c r="V271" s="33"/>
      <c r="W271" s="33"/>
      <c r="X271" s="33"/>
      <c r="Y271" s="33"/>
      <c r="Z271" s="33"/>
      <c r="AA271" s="33"/>
      <c r="AB271" s="33"/>
      <c r="AC271" s="33"/>
      <c r="AD271" s="33"/>
      <c r="AE271" s="33"/>
      <c r="AR271" s="189" t="s">
        <v>132</v>
      </c>
      <c r="AT271" s="189" t="s">
        <v>127</v>
      </c>
      <c r="AU271" s="189" t="s">
        <v>83</v>
      </c>
      <c r="AY271" s="16" t="s">
        <v>126</v>
      </c>
      <c r="BE271" s="190">
        <f>IF(N271="základní",J271,0)</f>
        <v>0</v>
      </c>
      <c r="BF271" s="190">
        <f>IF(N271="snížená",J271,0)</f>
        <v>0</v>
      </c>
      <c r="BG271" s="190">
        <f>IF(N271="zákl. přenesená",J271,0)</f>
        <v>0</v>
      </c>
      <c r="BH271" s="190">
        <f>IF(N271="sníž. přenesená",J271,0)</f>
        <v>0</v>
      </c>
      <c r="BI271" s="190">
        <f>IF(N271="nulová",J271,0)</f>
        <v>0</v>
      </c>
      <c r="BJ271" s="16" t="s">
        <v>83</v>
      </c>
      <c r="BK271" s="190">
        <f>ROUND(I271*H271,2)</f>
        <v>0</v>
      </c>
      <c r="BL271" s="16" t="s">
        <v>133</v>
      </c>
      <c r="BM271" s="189" t="s">
        <v>1533</v>
      </c>
    </row>
    <row r="272" spans="1:65" s="2" customFormat="1" ht="11.25">
      <c r="A272" s="33"/>
      <c r="B272" s="34"/>
      <c r="C272" s="35"/>
      <c r="D272" s="191" t="s">
        <v>135</v>
      </c>
      <c r="E272" s="35"/>
      <c r="F272" s="192" t="s">
        <v>329</v>
      </c>
      <c r="G272" s="35"/>
      <c r="H272" s="35"/>
      <c r="I272" s="193"/>
      <c r="J272" s="35"/>
      <c r="K272" s="35"/>
      <c r="L272" s="38"/>
      <c r="M272" s="194"/>
      <c r="N272" s="195"/>
      <c r="O272" s="70"/>
      <c r="P272" s="70"/>
      <c r="Q272" s="70"/>
      <c r="R272" s="70"/>
      <c r="S272" s="70"/>
      <c r="T272" s="71"/>
      <c r="U272" s="33"/>
      <c r="V272" s="33"/>
      <c r="W272" s="33"/>
      <c r="X272" s="33"/>
      <c r="Y272" s="33"/>
      <c r="Z272" s="33"/>
      <c r="AA272" s="33"/>
      <c r="AB272" s="33"/>
      <c r="AC272" s="33"/>
      <c r="AD272" s="33"/>
      <c r="AE272" s="33"/>
      <c r="AT272" s="16" t="s">
        <v>135</v>
      </c>
      <c r="AU272" s="16" t="s">
        <v>83</v>
      </c>
    </row>
    <row r="273" spans="1:65" s="14" customFormat="1" ht="11.25">
      <c r="B273" s="218"/>
      <c r="C273" s="219"/>
      <c r="D273" s="191" t="s">
        <v>136</v>
      </c>
      <c r="E273" s="220" t="s">
        <v>1</v>
      </c>
      <c r="F273" s="221" t="s">
        <v>1534</v>
      </c>
      <c r="G273" s="219"/>
      <c r="H273" s="220" t="s">
        <v>1</v>
      </c>
      <c r="I273" s="222"/>
      <c r="J273" s="219"/>
      <c r="K273" s="219"/>
      <c r="L273" s="223"/>
      <c r="M273" s="224"/>
      <c r="N273" s="225"/>
      <c r="O273" s="225"/>
      <c r="P273" s="225"/>
      <c r="Q273" s="225"/>
      <c r="R273" s="225"/>
      <c r="S273" s="225"/>
      <c r="T273" s="226"/>
      <c r="AT273" s="227" t="s">
        <v>136</v>
      </c>
      <c r="AU273" s="227" t="s">
        <v>83</v>
      </c>
      <c r="AV273" s="14" t="s">
        <v>83</v>
      </c>
      <c r="AW273" s="14" t="s">
        <v>31</v>
      </c>
      <c r="AX273" s="14" t="s">
        <v>75</v>
      </c>
      <c r="AY273" s="227" t="s">
        <v>126</v>
      </c>
    </row>
    <row r="274" spans="1:65" s="12" customFormat="1" ht="11.25">
      <c r="B274" s="196"/>
      <c r="C274" s="197"/>
      <c r="D274" s="191" t="s">
        <v>136</v>
      </c>
      <c r="E274" s="198" t="s">
        <v>1</v>
      </c>
      <c r="F274" s="199" t="s">
        <v>482</v>
      </c>
      <c r="G274" s="197"/>
      <c r="H274" s="200">
        <v>55</v>
      </c>
      <c r="I274" s="201"/>
      <c r="J274" s="197"/>
      <c r="K274" s="197"/>
      <c r="L274" s="202"/>
      <c r="M274" s="203"/>
      <c r="N274" s="204"/>
      <c r="O274" s="204"/>
      <c r="P274" s="204"/>
      <c r="Q274" s="204"/>
      <c r="R274" s="204"/>
      <c r="S274" s="204"/>
      <c r="T274" s="205"/>
      <c r="AT274" s="206" t="s">
        <v>136</v>
      </c>
      <c r="AU274" s="206" t="s">
        <v>83</v>
      </c>
      <c r="AV274" s="12" t="s">
        <v>85</v>
      </c>
      <c r="AW274" s="12" t="s">
        <v>31</v>
      </c>
      <c r="AX274" s="12" t="s">
        <v>75</v>
      </c>
      <c r="AY274" s="206" t="s">
        <v>126</v>
      </c>
    </row>
    <row r="275" spans="1:65" s="14" customFormat="1" ht="11.25">
      <c r="B275" s="218"/>
      <c r="C275" s="219"/>
      <c r="D275" s="191" t="s">
        <v>136</v>
      </c>
      <c r="E275" s="220" t="s">
        <v>1</v>
      </c>
      <c r="F275" s="221" t="s">
        <v>1531</v>
      </c>
      <c r="G275" s="219"/>
      <c r="H275" s="220" t="s">
        <v>1</v>
      </c>
      <c r="I275" s="222"/>
      <c r="J275" s="219"/>
      <c r="K275" s="219"/>
      <c r="L275" s="223"/>
      <c r="M275" s="224"/>
      <c r="N275" s="225"/>
      <c r="O275" s="225"/>
      <c r="P275" s="225"/>
      <c r="Q275" s="225"/>
      <c r="R275" s="225"/>
      <c r="S275" s="225"/>
      <c r="T275" s="226"/>
      <c r="AT275" s="227" t="s">
        <v>136</v>
      </c>
      <c r="AU275" s="227" t="s">
        <v>83</v>
      </c>
      <c r="AV275" s="14" t="s">
        <v>83</v>
      </c>
      <c r="AW275" s="14" t="s">
        <v>31</v>
      </c>
      <c r="AX275" s="14" t="s">
        <v>75</v>
      </c>
      <c r="AY275" s="227" t="s">
        <v>126</v>
      </c>
    </row>
    <row r="276" spans="1:65" s="12" customFormat="1" ht="11.25">
      <c r="B276" s="196"/>
      <c r="C276" s="197"/>
      <c r="D276" s="191" t="s">
        <v>136</v>
      </c>
      <c r="E276" s="198" t="s">
        <v>1</v>
      </c>
      <c r="F276" s="199" t="s">
        <v>568</v>
      </c>
      <c r="G276" s="197"/>
      <c r="H276" s="200">
        <v>69</v>
      </c>
      <c r="I276" s="201"/>
      <c r="J276" s="197"/>
      <c r="K276" s="197"/>
      <c r="L276" s="202"/>
      <c r="M276" s="203"/>
      <c r="N276" s="204"/>
      <c r="O276" s="204"/>
      <c r="P276" s="204"/>
      <c r="Q276" s="204"/>
      <c r="R276" s="204"/>
      <c r="S276" s="204"/>
      <c r="T276" s="205"/>
      <c r="AT276" s="206" t="s">
        <v>136</v>
      </c>
      <c r="AU276" s="206" t="s">
        <v>83</v>
      </c>
      <c r="AV276" s="12" t="s">
        <v>85</v>
      </c>
      <c r="AW276" s="12" t="s">
        <v>31</v>
      </c>
      <c r="AX276" s="12" t="s">
        <v>75</v>
      </c>
      <c r="AY276" s="206" t="s">
        <v>126</v>
      </c>
    </row>
    <row r="277" spans="1:65" s="14" customFormat="1" ht="11.25">
      <c r="B277" s="218"/>
      <c r="C277" s="219"/>
      <c r="D277" s="191" t="s">
        <v>136</v>
      </c>
      <c r="E277" s="220" t="s">
        <v>1</v>
      </c>
      <c r="F277" s="221" t="s">
        <v>1532</v>
      </c>
      <c r="G277" s="219"/>
      <c r="H277" s="220" t="s">
        <v>1</v>
      </c>
      <c r="I277" s="222"/>
      <c r="J277" s="219"/>
      <c r="K277" s="219"/>
      <c r="L277" s="223"/>
      <c r="M277" s="224"/>
      <c r="N277" s="225"/>
      <c r="O277" s="225"/>
      <c r="P277" s="225"/>
      <c r="Q277" s="225"/>
      <c r="R277" s="225"/>
      <c r="S277" s="225"/>
      <c r="T277" s="226"/>
      <c r="AT277" s="227" t="s">
        <v>136</v>
      </c>
      <c r="AU277" s="227" t="s">
        <v>83</v>
      </c>
      <c r="AV277" s="14" t="s">
        <v>83</v>
      </c>
      <c r="AW277" s="14" t="s">
        <v>31</v>
      </c>
      <c r="AX277" s="14" t="s">
        <v>75</v>
      </c>
      <c r="AY277" s="227" t="s">
        <v>126</v>
      </c>
    </row>
    <row r="278" spans="1:65" s="12" customFormat="1" ht="11.25">
      <c r="B278" s="196"/>
      <c r="C278" s="197"/>
      <c r="D278" s="191" t="s">
        <v>136</v>
      </c>
      <c r="E278" s="198" t="s">
        <v>1</v>
      </c>
      <c r="F278" s="199" t="s">
        <v>332</v>
      </c>
      <c r="G278" s="197"/>
      <c r="H278" s="200">
        <v>60</v>
      </c>
      <c r="I278" s="201"/>
      <c r="J278" s="197"/>
      <c r="K278" s="197"/>
      <c r="L278" s="202"/>
      <c r="M278" s="203"/>
      <c r="N278" s="204"/>
      <c r="O278" s="204"/>
      <c r="P278" s="204"/>
      <c r="Q278" s="204"/>
      <c r="R278" s="204"/>
      <c r="S278" s="204"/>
      <c r="T278" s="205"/>
      <c r="AT278" s="206" t="s">
        <v>136</v>
      </c>
      <c r="AU278" s="206" t="s">
        <v>83</v>
      </c>
      <c r="AV278" s="12" t="s">
        <v>85</v>
      </c>
      <c r="AW278" s="12" t="s">
        <v>31</v>
      </c>
      <c r="AX278" s="12" t="s">
        <v>75</v>
      </c>
      <c r="AY278" s="206" t="s">
        <v>126</v>
      </c>
    </row>
    <row r="279" spans="1:65" s="13" customFormat="1" ht="11.25">
      <c r="B279" s="207"/>
      <c r="C279" s="208"/>
      <c r="D279" s="191" t="s">
        <v>136</v>
      </c>
      <c r="E279" s="209" t="s">
        <v>1</v>
      </c>
      <c r="F279" s="210" t="s">
        <v>138</v>
      </c>
      <c r="G279" s="208"/>
      <c r="H279" s="211">
        <v>184</v>
      </c>
      <c r="I279" s="212"/>
      <c r="J279" s="208"/>
      <c r="K279" s="208"/>
      <c r="L279" s="213"/>
      <c r="M279" s="214"/>
      <c r="N279" s="215"/>
      <c r="O279" s="215"/>
      <c r="P279" s="215"/>
      <c r="Q279" s="215"/>
      <c r="R279" s="215"/>
      <c r="S279" s="215"/>
      <c r="T279" s="216"/>
      <c r="AT279" s="217" t="s">
        <v>136</v>
      </c>
      <c r="AU279" s="217" t="s">
        <v>83</v>
      </c>
      <c r="AV279" s="13" t="s">
        <v>133</v>
      </c>
      <c r="AW279" s="13" t="s">
        <v>31</v>
      </c>
      <c r="AX279" s="13" t="s">
        <v>83</v>
      </c>
      <c r="AY279" s="217" t="s">
        <v>126</v>
      </c>
    </row>
    <row r="280" spans="1:65" s="2" customFormat="1" ht="16.5" customHeight="1">
      <c r="A280" s="33"/>
      <c r="B280" s="34"/>
      <c r="C280" s="177" t="s">
        <v>232</v>
      </c>
      <c r="D280" s="177" t="s">
        <v>127</v>
      </c>
      <c r="E280" s="178" t="s">
        <v>334</v>
      </c>
      <c r="F280" s="179" t="s">
        <v>335</v>
      </c>
      <c r="G280" s="180" t="s">
        <v>142</v>
      </c>
      <c r="H280" s="181">
        <v>184</v>
      </c>
      <c r="I280" s="182"/>
      <c r="J280" s="183">
        <f>ROUND(I280*H280,2)</f>
        <v>0</v>
      </c>
      <c r="K280" s="179" t="s">
        <v>131</v>
      </c>
      <c r="L280" s="184"/>
      <c r="M280" s="185" t="s">
        <v>1</v>
      </c>
      <c r="N280" s="186" t="s">
        <v>40</v>
      </c>
      <c r="O280" s="70"/>
      <c r="P280" s="187">
        <f>O280*H280</f>
        <v>0</v>
      </c>
      <c r="Q280" s="187">
        <v>0.14899999999999999</v>
      </c>
      <c r="R280" s="187">
        <f>Q280*H280</f>
        <v>27.416</v>
      </c>
      <c r="S280" s="187">
        <v>0</v>
      </c>
      <c r="T280" s="188">
        <f>S280*H280</f>
        <v>0</v>
      </c>
      <c r="U280" s="33"/>
      <c r="V280" s="33"/>
      <c r="W280" s="33"/>
      <c r="X280" s="33"/>
      <c r="Y280" s="33"/>
      <c r="Z280" s="33"/>
      <c r="AA280" s="33"/>
      <c r="AB280" s="33"/>
      <c r="AC280" s="33"/>
      <c r="AD280" s="33"/>
      <c r="AE280" s="33"/>
      <c r="AR280" s="189" t="s">
        <v>132</v>
      </c>
      <c r="AT280" s="189" t="s">
        <v>127</v>
      </c>
      <c r="AU280" s="189" t="s">
        <v>83</v>
      </c>
      <c r="AY280" s="16" t="s">
        <v>126</v>
      </c>
      <c r="BE280" s="190">
        <f>IF(N280="základní",J280,0)</f>
        <v>0</v>
      </c>
      <c r="BF280" s="190">
        <f>IF(N280="snížená",J280,0)</f>
        <v>0</v>
      </c>
      <c r="BG280" s="190">
        <f>IF(N280="zákl. přenesená",J280,0)</f>
        <v>0</v>
      </c>
      <c r="BH280" s="190">
        <f>IF(N280="sníž. přenesená",J280,0)</f>
        <v>0</v>
      </c>
      <c r="BI280" s="190">
        <f>IF(N280="nulová",J280,0)</f>
        <v>0</v>
      </c>
      <c r="BJ280" s="16" t="s">
        <v>83</v>
      </c>
      <c r="BK280" s="190">
        <f>ROUND(I280*H280,2)</f>
        <v>0</v>
      </c>
      <c r="BL280" s="16" t="s">
        <v>133</v>
      </c>
      <c r="BM280" s="189" t="s">
        <v>1535</v>
      </c>
    </row>
    <row r="281" spans="1:65" s="2" customFormat="1" ht="11.25">
      <c r="A281" s="33"/>
      <c r="B281" s="34"/>
      <c r="C281" s="35"/>
      <c r="D281" s="191" t="s">
        <v>135</v>
      </c>
      <c r="E281" s="35"/>
      <c r="F281" s="192" t="s">
        <v>335</v>
      </c>
      <c r="G281" s="35"/>
      <c r="H281" s="35"/>
      <c r="I281" s="193"/>
      <c r="J281" s="35"/>
      <c r="K281" s="35"/>
      <c r="L281" s="38"/>
      <c r="M281" s="194"/>
      <c r="N281" s="195"/>
      <c r="O281" s="70"/>
      <c r="P281" s="70"/>
      <c r="Q281" s="70"/>
      <c r="R281" s="70"/>
      <c r="S281" s="70"/>
      <c r="T281" s="71"/>
      <c r="U281" s="33"/>
      <c r="V281" s="33"/>
      <c r="W281" s="33"/>
      <c r="X281" s="33"/>
      <c r="Y281" s="33"/>
      <c r="Z281" s="33"/>
      <c r="AA281" s="33"/>
      <c r="AB281" s="33"/>
      <c r="AC281" s="33"/>
      <c r="AD281" s="33"/>
      <c r="AE281" s="33"/>
      <c r="AT281" s="16" t="s">
        <v>135</v>
      </c>
      <c r="AU281" s="16" t="s">
        <v>83</v>
      </c>
    </row>
    <row r="282" spans="1:65" s="14" customFormat="1" ht="11.25">
      <c r="B282" s="218"/>
      <c r="C282" s="219"/>
      <c r="D282" s="191" t="s">
        <v>136</v>
      </c>
      <c r="E282" s="220" t="s">
        <v>1</v>
      </c>
      <c r="F282" s="221" t="s">
        <v>1534</v>
      </c>
      <c r="G282" s="219"/>
      <c r="H282" s="220" t="s">
        <v>1</v>
      </c>
      <c r="I282" s="222"/>
      <c r="J282" s="219"/>
      <c r="K282" s="219"/>
      <c r="L282" s="223"/>
      <c r="M282" s="224"/>
      <c r="N282" s="225"/>
      <c r="O282" s="225"/>
      <c r="P282" s="225"/>
      <c r="Q282" s="225"/>
      <c r="R282" s="225"/>
      <c r="S282" s="225"/>
      <c r="T282" s="226"/>
      <c r="AT282" s="227" t="s">
        <v>136</v>
      </c>
      <c r="AU282" s="227" t="s">
        <v>83</v>
      </c>
      <c r="AV282" s="14" t="s">
        <v>83</v>
      </c>
      <c r="AW282" s="14" t="s">
        <v>31</v>
      </c>
      <c r="AX282" s="14" t="s">
        <v>75</v>
      </c>
      <c r="AY282" s="227" t="s">
        <v>126</v>
      </c>
    </row>
    <row r="283" spans="1:65" s="12" customFormat="1" ht="11.25">
      <c r="B283" s="196"/>
      <c r="C283" s="197"/>
      <c r="D283" s="191" t="s">
        <v>136</v>
      </c>
      <c r="E283" s="198" t="s">
        <v>1</v>
      </c>
      <c r="F283" s="199" t="s">
        <v>482</v>
      </c>
      <c r="G283" s="197"/>
      <c r="H283" s="200">
        <v>55</v>
      </c>
      <c r="I283" s="201"/>
      <c r="J283" s="197"/>
      <c r="K283" s="197"/>
      <c r="L283" s="202"/>
      <c r="M283" s="203"/>
      <c r="N283" s="204"/>
      <c r="O283" s="204"/>
      <c r="P283" s="204"/>
      <c r="Q283" s="204"/>
      <c r="R283" s="204"/>
      <c r="S283" s="204"/>
      <c r="T283" s="205"/>
      <c r="AT283" s="206" t="s">
        <v>136</v>
      </c>
      <c r="AU283" s="206" t="s">
        <v>83</v>
      </c>
      <c r="AV283" s="12" t="s">
        <v>85</v>
      </c>
      <c r="AW283" s="12" t="s">
        <v>31</v>
      </c>
      <c r="AX283" s="12" t="s">
        <v>75</v>
      </c>
      <c r="AY283" s="206" t="s">
        <v>126</v>
      </c>
    </row>
    <row r="284" spans="1:65" s="14" customFormat="1" ht="11.25">
      <c r="B284" s="218"/>
      <c r="C284" s="219"/>
      <c r="D284" s="191" t="s">
        <v>136</v>
      </c>
      <c r="E284" s="220" t="s">
        <v>1</v>
      </c>
      <c r="F284" s="221" t="s">
        <v>1531</v>
      </c>
      <c r="G284" s="219"/>
      <c r="H284" s="220" t="s">
        <v>1</v>
      </c>
      <c r="I284" s="222"/>
      <c r="J284" s="219"/>
      <c r="K284" s="219"/>
      <c r="L284" s="223"/>
      <c r="M284" s="224"/>
      <c r="N284" s="225"/>
      <c r="O284" s="225"/>
      <c r="P284" s="225"/>
      <c r="Q284" s="225"/>
      <c r="R284" s="225"/>
      <c r="S284" s="225"/>
      <c r="T284" s="226"/>
      <c r="AT284" s="227" t="s">
        <v>136</v>
      </c>
      <c r="AU284" s="227" t="s">
        <v>83</v>
      </c>
      <c r="AV284" s="14" t="s">
        <v>83</v>
      </c>
      <c r="AW284" s="14" t="s">
        <v>31</v>
      </c>
      <c r="AX284" s="14" t="s">
        <v>75</v>
      </c>
      <c r="AY284" s="227" t="s">
        <v>126</v>
      </c>
    </row>
    <row r="285" spans="1:65" s="12" customFormat="1" ht="11.25">
      <c r="B285" s="196"/>
      <c r="C285" s="197"/>
      <c r="D285" s="191" t="s">
        <v>136</v>
      </c>
      <c r="E285" s="198" t="s">
        <v>1</v>
      </c>
      <c r="F285" s="199" t="s">
        <v>568</v>
      </c>
      <c r="G285" s="197"/>
      <c r="H285" s="200">
        <v>69</v>
      </c>
      <c r="I285" s="201"/>
      <c r="J285" s="197"/>
      <c r="K285" s="197"/>
      <c r="L285" s="202"/>
      <c r="M285" s="203"/>
      <c r="N285" s="204"/>
      <c r="O285" s="204"/>
      <c r="P285" s="204"/>
      <c r="Q285" s="204"/>
      <c r="R285" s="204"/>
      <c r="S285" s="204"/>
      <c r="T285" s="205"/>
      <c r="AT285" s="206" t="s">
        <v>136</v>
      </c>
      <c r="AU285" s="206" t="s">
        <v>83</v>
      </c>
      <c r="AV285" s="12" t="s">
        <v>85</v>
      </c>
      <c r="AW285" s="12" t="s">
        <v>31</v>
      </c>
      <c r="AX285" s="12" t="s">
        <v>75</v>
      </c>
      <c r="AY285" s="206" t="s">
        <v>126</v>
      </c>
    </row>
    <row r="286" spans="1:65" s="14" customFormat="1" ht="11.25">
      <c r="B286" s="218"/>
      <c r="C286" s="219"/>
      <c r="D286" s="191" t="s">
        <v>136</v>
      </c>
      <c r="E286" s="220" t="s">
        <v>1</v>
      </c>
      <c r="F286" s="221" t="s">
        <v>1532</v>
      </c>
      <c r="G286" s="219"/>
      <c r="H286" s="220" t="s">
        <v>1</v>
      </c>
      <c r="I286" s="222"/>
      <c r="J286" s="219"/>
      <c r="K286" s="219"/>
      <c r="L286" s="223"/>
      <c r="M286" s="224"/>
      <c r="N286" s="225"/>
      <c r="O286" s="225"/>
      <c r="P286" s="225"/>
      <c r="Q286" s="225"/>
      <c r="R286" s="225"/>
      <c r="S286" s="225"/>
      <c r="T286" s="226"/>
      <c r="AT286" s="227" t="s">
        <v>136</v>
      </c>
      <c r="AU286" s="227" t="s">
        <v>83</v>
      </c>
      <c r="AV286" s="14" t="s">
        <v>83</v>
      </c>
      <c r="AW286" s="14" t="s">
        <v>31</v>
      </c>
      <c r="AX286" s="14" t="s">
        <v>75</v>
      </c>
      <c r="AY286" s="227" t="s">
        <v>126</v>
      </c>
    </row>
    <row r="287" spans="1:65" s="12" customFormat="1" ht="11.25">
      <c r="B287" s="196"/>
      <c r="C287" s="197"/>
      <c r="D287" s="191" t="s">
        <v>136</v>
      </c>
      <c r="E287" s="198" t="s">
        <v>1</v>
      </c>
      <c r="F287" s="199" t="s">
        <v>332</v>
      </c>
      <c r="G287" s="197"/>
      <c r="H287" s="200">
        <v>60</v>
      </c>
      <c r="I287" s="201"/>
      <c r="J287" s="197"/>
      <c r="K287" s="197"/>
      <c r="L287" s="202"/>
      <c r="M287" s="203"/>
      <c r="N287" s="204"/>
      <c r="O287" s="204"/>
      <c r="P287" s="204"/>
      <c r="Q287" s="204"/>
      <c r="R287" s="204"/>
      <c r="S287" s="204"/>
      <c r="T287" s="205"/>
      <c r="AT287" s="206" t="s">
        <v>136</v>
      </c>
      <c r="AU287" s="206" t="s">
        <v>83</v>
      </c>
      <c r="AV287" s="12" t="s">
        <v>85</v>
      </c>
      <c r="AW287" s="12" t="s">
        <v>31</v>
      </c>
      <c r="AX287" s="12" t="s">
        <v>75</v>
      </c>
      <c r="AY287" s="206" t="s">
        <v>126</v>
      </c>
    </row>
    <row r="288" spans="1:65" s="13" customFormat="1" ht="11.25">
      <c r="B288" s="207"/>
      <c r="C288" s="208"/>
      <c r="D288" s="191" t="s">
        <v>136</v>
      </c>
      <c r="E288" s="209" t="s">
        <v>1</v>
      </c>
      <c r="F288" s="210" t="s">
        <v>138</v>
      </c>
      <c r="G288" s="208"/>
      <c r="H288" s="211">
        <v>184</v>
      </c>
      <c r="I288" s="212"/>
      <c r="J288" s="208"/>
      <c r="K288" s="208"/>
      <c r="L288" s="213"/>
      <c r="M288" s="214"/>
      <c r="N288" s="215"/>
      <c r="O288" s="215"/>
      <c r="P288" s="215"/>
      <c r="Q288" s="215"/>
      <c r="R288" s="215"/>
      <c r="S288" s="215"/>
      <c r="T288" s="216"/>
      <c r="AT288" s="217" t="s">
        <v>136</v>
      </c>
      <c r="AU288" s="217" t="s">
        <v>83</v>
      </c>
      <c r="AV288" s="13" t="s">
        <v>133</v>
      </c>
      <c r="AW288" s="13" t="s">
        <v>31</v>
      </c>
      <c r="AX288" s="13" t="s">
        <v>83</v>
      </c>
      <c r="AY288" s="217" t="s">
        <v>126</v>
      </c>
    </row>
    <row r="289" spans="1:65" s="2" customFormat="1" ht="16.5" customHeight="1">
      <c r="A289" s="33"/>
      <c r="B289" s="34"/>
      <c r="C289" s="177" t="s">
        <v>237</v>
      </c>
      <c r="D289" s="177" t="s">
        <v>127</v>
      </c>
      <c r="E289" s="178" t="s">
        <v>339</v>
      </c>
      <c r="F289" s="179" t="s">
        <v>340</v>
      </c>
      <c r="G289" s="180" t="s">
        <v>142</v>
      </c>
      <c r="H289" s="181">
        <v>187</v>
      </c>
      <c r="I289" s="182"/>
      <c r="J289" s="183">
        <f>ROUND(I289*H289,2)</f>
        <v>0</v>
      </c>
      <c r="K289" s="179" t="s">
        <v>131</v>
      </c>
      <c r="L289" s="184"/>
      <c r="M289" s="185" t="s">
        <v>1</v>
      </c>
      <c r="N289" s="186" t="s">
        <v>40</v>
      </c>
      <c r="O289" s="70"/>
      <c r="P289" s="187">
        <f>O289*H289</f>
        <v>0</v>
      </c>
      <c r="Q289" s="187">
        <v>9.9000000000000005E-2</v>
      </c>
      <c r="R289" s="187">
        <f>Q289*H289</f>
        <v>18.513000000000002</v>
      </c>
      <c r="S289" s="187">
        <v>0</v>
      </c>
      <c r="T289" s="188">
        <f>S289*H289</f>
        <v>0</v>
      </c>
      <c r="U289" s="33"/>
      <c r="V289" s="33"/>
      <c r="W289" s="33"/>
      <c r="X289" s="33"/>
      <c r="Y289" s="33"/>
      <c r="Z289" s="33"/>
      <c r="AA289" s="33"/>
      <c r="AB289" s="33"/>
      <c r="AC289" s="33"/>
      <c r="AD289" s="33"/>
      <c r="AE289" s="33"/>
      <c r="AR289" s="189" t="s">
        <v>132</v>
      </c>
      <c r="AT289" s="189" t="s">
        <v>127</v>
      </c>
      <c r="AU289" s="189" t="s">
        <v>83</v>
      </c>
      <c r="AY289" s="16" t="s">
        <v>126</v>
      </c>
      <c r="BE289" s="190">
        <f>IF(N289="základní",J289,0)</f>
        <v>0</v>
      </c>
      <c r="BF289" s="190">
        <f>IF(N289="snížená",J289,0)</f>
        <v>0</v>
      </c>
      <c r="BG289" s="190">
        <f>IF(N289="zákl. přenesená",J289,0)</f>
        <v>0</v>
      </c>
      <c r="BH289" s="190">
        <f>IF(N289="sníž. přenesená",J289,0)</f>
        <v>0</v>
      </c>
      <c r="BI289" s="190">
        <f>IF(N289="nulová",J289,0)</f>
        <v>0</v>
      </c>
      <c r="BJ289" s="16" t="s">
        <v>83</v>
      </c>
      <c r="BK289" s="190">
        <f>ROUND(I289*H289,2)</f>
        <v>0</v>
      </c>
      <c r="BL289" s="16" t="s">
        <v>133</v>
      </c>
      <c r="BM289" s="189" t="s">
        <v>1536</v>
      </c>
    </row>
    <row r="290" spans="1:65" s="2" customFormat="1" ht="11.25">
      <c r="A290" s="33"/>
      <c r="B290" s="34"/>
      <c r="C290" s="35"/>
      <c r="D290" s="191" t="s">
        <v>135</v>
      </c>
      <c r="E290" s="35"/>
      <c r="F290" s="192" t="s">
        <v>340</v>
      </c>
      <c r="G290" s="35"/>
      <c r="H290" s="35"/>
      <c r="I290" s="193"/>
      <c r="J290" s="35"/>
      <c r="K290" s="35"/>
      <c r="L290" s="38"/>
      <c r="M290" s="194"/>
      <c r="N290" s="195"/>
      <c r="O290" s="70"/>
      <c r="P290" s="70"/>
      <c r="Q290" s="70"/>
      <c r="R290" s="70"/>
      <c r="S290" s="70"/>
      <c r="T290" s="71"/>
      <c r="U290" s="33"/>
      <c r="V290" s="33"/>
      <c r="W290" s="33"/>
      <c r="X290" s="33"/>
      <c r="Y290" s="33"/>
      <c r="Z290" s="33"/>
      <c r="AA290" s="33"/>
      <c r="AB290" s="33"/>
      <c r="AC290" s="33"/>
      <c r="AD290" s="33"/>
      <c r="AE290" s="33"/>
      <c r="AT290" s="16" t="s">
        <v>135</v>
      </c>
      <c r="AU290" s="16" t="s">
        <v>83</v>
      </c>
    </row>
    <row r="291" spans="1:65" s="14" customFormat="1" ht="11.25">
      <c r="B291" s="218"/>
      <c r="C291" s="219"/>
      <c r="D291" s="191" t="s">
        <v>136</v>
      </c>
      <c r="E291" s="220" t="s">
        <v>1</v>
      </c>
      <c r="F291" s="221" t="s">
        <v>1534</v>
      </c>
      <c r="G291" s="219"/>
      <c r="H291" s="220" t="s">
        <v>1</v>
      </c>
      <c r="I291" s="222"/>
      <c r="J291" s="219"/>
      <c r="K291" s="219"/>
      <c r="L291" s="223"/>
      <c r="M291" s="224"/>
      <c r="N291" s="225"/>
      <c r="O291" s="225"/>
      <c r="P291" s="225"/>
      <c r="Q291" s="225"/>
      <c r="R291" s="225"/>
      <c r="S291" s="225"/>
      <c r="T291" s="226"/>
      <c r="AT291" s="227" t="s">
        <v>136</v>
      </c>
      <c r="AU291" s="227" t="s">
        <v>83</v>
      </c>
      <c r="AV291" s="14" t="s">
        <v>83</v>
      </c>
      <c r="AW291" s="14" t="s">
        <v>31</v>
      </c>
      <c r="AX291" s="14" t="s">
        <v>75</v>
      </c>
      <c r="AY291" s="227" t="s">
        <v>126</v>
      </c>
    </row>
    <row r="292" spans="1:65" s="12" customFormat="1" ht="11.25">
      <c r="B292" s="196"/>
      <c r="C292" s="197"/>
      <c r="D292" s="191" t="s">
        <v>136</v>
      </c>
      <c r="E292" s="198" t="s">
        <v>1</v>
      </c>
      <c r="F292" s="199" t="s">
        <v>493</v>
      </c>
      <c r="G292" s="197"/>
      <c r="H292" s="200">
        <v>56</v>
      </c>
      <c r="I292" s="201"/>
      <c r="J292" s="197"/>
      <c r="K292" s="197"/>
      <c r="L292" s="202"/>
      <c r="M292" s="203"/>
      <c r="N292" s="204"/>
      <c r="O292" s="204"/>
      <c r="P292" s="204"/>
      <c r="Q292" s="204"/>
      <c r="R292" s="204"/>
      <c r="S292" s="204"/>
      <c r="T292" s="205"/>
      <c r="AT292" s="206" t="s">
        <v>136</v>
      </c>
      <c r="AU292" s="206" t="s">
        <v>83</v>
      </c>
      <c r="AV292" s="12" t="s">
        <v>85</v>
      </c>
      <c r="AW292" s="12" t="s">
        <v>31</v>
      </c>
      <c r="AX292" s="12" t="s">
        <v>75</v>
      </c>
      <c r="AY292" s="206" t="s">
        <v>126</v>
      </c>
    </row>
    <row r="293" spans="1:65" s="14" customFormat="1" ht="11.25">
      <c r="B293" s="218"/>
      <c r="C293" s="219"/>
      <c r="D293" s="191" t="s">
        <v>136</v>
      </c>
      <c r="E293" s="220" t="s">
        <v>1</v>
      </c>
      <c r="F293" s="221" t="s">
        <v>1531</v>
      </c>
      <c r="G293" s="219"/>
      <c r="H293" s="220" t="s">
        <v>1</v>
      </c>
      <c r="I293" s="222"/>
      <c r="J293" s="219"/>
      <c r="K293" s="219"/>
      <c r="L293" s="223"/>
      <c r="M293" s="224"/>
      <c r="N293" s="225"/>
      <c r="O293" s="225"/>
      <c r="P293" s="225"/>
      <c r="Q293" s="225"/>
      <c r="R293" s="225"/>
      <c r="S293" s="225"/>
      <c r="T293" s="226"/>
      <c r="AT293" s="227" t="s">
        <v>136</v>
      </c>
      <c r="AU293" s="227" t="s">
        <v>83</v>
      </c>
      <c r="AV293" s="14" t="s">
        <v>83</v>
      </c>
      <c r="AW293" s="14" t="s">
        <v>31</v>
      </c>
      <c r="AX293" s="14" t="s">
        <v>75</v>
      </c>
      <c r="AY293" s="227" t="s">
        <v>126</v>
      </c>
    </row>
    <row r="294" spans="1:65" s="12" customFormat="1" ht="11.25">
      <c r="B294" s="196"/>
      <c r="C294" s="197"/>
      <c r="D294" s="191" t="s">
        <v>136</v>
      </c>
      <c r="E294" s="198" t="s">
        <v>1</v>
      </c>
      <c r="F294" s="199" t="s">
        <v>573</v>
      </c>
      <c r="G294" s="197"/>
      <c r="H294" s="200">
        <v>70</v>
      </c>
      <c r="I294" s="201"/>
      <c r="J294" s="197"/>
      <c r="K294" s="197"/>
      <c r="L294" s="202"/>
      <c r="M294" s="203"/>
      <c r="N294" s="204"/>
      <c r="O294" s="204"/>
      <c r="P294" s="204"/>
      <c r="Q294" s="204"/>
      <c r="R294" s="204"/>
      <c r="S294" s="204"/>
      <c r="T294" s="205"/>
      <c r="AT294" s="206" t="s">
        <v>136</v>
      </c>
      <c r="AU294" s="206" t="s">
        <v>83</v>
      </c>
      <c r="AV294" s="12" t="s">
        <v>85</v>
      </c>
      <c r="AW294" s="12" t="s">
        <v>31</v>
      </c>
      <c r="AX294" s="12" t="s">
        <v>75</v>
      </c>
      <c r="AY294" s="206" t="s">
        <v>126</v>
      </c>
    </row>
    <row r="295" spans="1:65" s="14" customFormat="1" ht="11.25">
      <c r="B295" s="218"/>
      <c r="C295" s="219"/>
      <c r="D295" s="191" t="s">
        <v>136</v>
      </c>
      <c r="E295" s="220" t="s">
        <v>1</v>
      </c>
      <c r="F295" s="221" t="s">
        <v>1532</v>
      </c>
      <c r="G295" s="219"/>
      <c r="H295" s="220" t="s">
        <v>1</v>
      </c>
      <c r="I295" s="222"/>
      <c r="J295" s="219"/>
      <c r="K295" s="219"/>
      <c r="L295" s="223"/>
      <c r="M295" s="224"/>
      <c r="N295" s="225"/>
      <c r="O295" s="225"/>
      <c r="P295" s="225"/>
      <c r="Q295" s="225"/>
      <c r="R295" s="225"/>
      <c r="S295" s="225"/>
      <c r="T295" s="226"/>
      <c r="AT295" s="227" t="s">
        <v>136</v>
      </c>
      <c r="AU295" s="227" t="s">
        <v>83</v>
      </c>
      <c r="AV295" s="14" t="s">
        <v>83</v>
      </c>
      <c r="AW295" s="14" t="s">
        <v>31</v>
      </c>
      <c r="AX295" s="14" t="s">
        <v>75</v>
      </c>
      <c r="AY295" s="227" t="s">
        <v>126</v>
      </c>
    </row>
    <row r="296" spans="1:65" s="12" customFormat="1" ht="11.25">
      <c r="B296" s="196"/>
      <c r="C296" s="197"/>
      <c r="D296" s="191" t="s">
        <v>136</v>
      </c>
      <c r="E296" s="198" t="s">
        <v>1</v>
      </c>
      <c r="F296" s="199" t="s">
        <v>342</v>
      </c>
      <c r="G296" s="197"/>
      <c r="H296" s="200">
        <v>61</v>
      </c>
      <c r="I296" s="201"/>
      <c r="J296" s="197"/>
      <c r="K296" s="197"/>
      <c r="L296" s="202"/>
      <c r="M296" s="203"/>
      <c r="N296" s="204"/>
      <c r="O296" s="204"/>
      <c r="P296" s="204"/>
      <c r="Q296" s="204"/>
      <c r="R296" s="204"/>
      <c r="S296" s="204"/>
      <c r="T296" s="205"/>
      <c r="AT296" s="206" t="s">
        <v>136</v>
      </c>
      <c r="AU296" s="206" t="s">
        <v>83</v>
      </c>
      <c r="AV296" s="12" t="s">
        <v>85</v>
      </c>
      <c r="AW296" s="12" t="s">
        <v>31</v>
      </c>
      <c r="AX296" s="12" t="s">
        <v>75</v>
      </c>
      <c r="AY296" s="206" t="s">
        <v>126</v>
      </c>
    </row>
    <row r="297" spans="1:65" s="13" customFormat="1" ht="11.25">
      <c r="B297" s="207"/>
      <c r="C297" s="208"/>
      <c r="D297" s="191" t="s">
        <v>136</v>
      </c>
      <c r="E297" s="209" t="s">
        <v>1</v>
      </c>
      <c r="F297" s="210" t="s">
        <v>138</v>
      </c>
      <c r="G297" s="208"/>
      <c r="H297" s="211">
        <v>187</v>
      </c>
      <c r="I297" s="212"/>
      <c r="J297" s="208"/>
      <c r="K297" s="208"/>
      <c r="L297" s="213"/>
      <c r="M297" s="214"/>
      <c r="N297" s="215"/>
      <c r="O297" s="215"/>
      <c r="P297" s="215"/>
      <c r="Q297" s="215"/>
      <c r="R297" s="215"/>
      <c r="S297" s="215"/>
      <c r="T297" s="216"/>
      <c r="AT297" s="217" t="s">
        <v>136</v>
      </c>
      <c r="AU297" s="217" t="s">
        <v>83</v>
      </c>
      <c r="AV297" s="13" t="s">
        <v>133</v>
      </c>
      <c r="AW297" s="13" t="s">
        <v>31</v>
      </c>
      <c r="AX297" s="13" t="s">
        <v>83</v>
      </c>
      <c r="AY297" s="217" t="s">
        <v>126</v>
      </c>
    </row>
    <row r="298" spans="1:65" s="2" customFormat="1" ht="16.5" customHeight="1">
      <c r="A298" s="33"/>
      <c r="B298" s="34"/>
      <c r="C298" s="177" t="s">
        <v>7</v>
      </c>
      <c r="D298" s="177" t="s">
        <v>127</v>
      </c>
      <c r="E298" s="178" t="s">
        <v>285</v>
      </c>
      <c r="F298" s="179" t="s">
        <v>286</v>
      </c>
      <c r="G298" s="180" t="s">
        <v>142</v>
      </c>
      <c r="H298" s="181">
        <v>20</v>
      </c>
      <c r="I298" s="182"/>
      <c r="J298" s="183">
        <f>ROUND(I298*H298,2)</f>
        <v>0</v>
      </c>
      <c r="K298" s="179" t="s">
        <v>131</v>
      </c>
      <c r="L298" s="184"/>
      <c r="M298" s="185" t="s">
        <v>1</v>
      </c>
      <c r="N298" s="186" t="s">
        <v>40</v>
      </c>
      <c r="O298" s="70"/>
      <c r="P298" s="187">
        <f>O298*H298</f>
        <v>0</v>
      </c>
      <c r="Q298" s="187">
        <v>1.5549999999999999</v>
      </c>
      <c r="R298" s="187">
        <f>Q298*H298</f>
        <v>31.099999999999998</v>
      </c>
      <c r="S298" s="187">
        <v>0</v>
      </c>
      <c r="T298" s="188">
        <f>S298*H298</f>
        <v>0</v>
      </c>
      <c r="U298" s="33"/>
      <c r="V298" s="33"/>
      <c r="W298" s="33"/>
      <c r="X298" s="33"/>
      <c r="Y298" s="33"/>
      <c r="Z298" s="33"/>
      <c r="AA298" s="33"/>
      <c r="AB298" s="33"/>
      <c r="AC298" s="33"/>
      <c r="AD298" s="33"/>
      <c r="AE298" s="33"/>
      <c r="AR298" s="189" t="s">
        <v>132</v>
      </c>
      <c r="AT298" s="189" t="s">
        <v>127</v>
      </c>
      <c r="AU298" s="189" t="s">
        <v>83</v>
      </c>
      <c r="AY298" s="16" t="s">
        <v>126</v>
      </c>
      <c r="BE298" s="190">
        <f>IF(N298="základní",J298,0)</f>
        <v>0</v>
      </c>
      <c r="BF298" s="190">
        <f>IF(N298="snížená",J298,0)</f>
        <v>0</v>
      </c>
      <c r="BG298" s="190">
        <f>IF(N298="zákl. přenesená",J298,0)</f>
        <v>0</v>
      </c>
      <c r="BH298" s="190">
        <f>IF(N298="sníž. přenesená",J298,0)</f>
        <v>0</v>
      </c>
      <c r="BI298" s="190">
        <f>IF(N298="nulová",J298,0)</f>
        <v>0</v>
      </c>
      <c r="BJ298" s="16" t="s">
        <v>83</v>
      </c>
      <c r="BK298" s="190">
        <f>ROUND(I298*H298,2)</f>
        <v>0</v>
      </c>
      <c r="BL298" s="16" t="s">
        <v>133</v>
      </c>
      <c r="BM298" s="189" t="s">
        <v>1537</v>
      </c>
    </row>
    <row r="299" spans="1:65" s="2" customFormat="1" ht="11.25">
      <c r="A299" s="33"/>
      <c r="B299" s="34"/>
      <c r="C299" s="35"/>
      <c r="D299" s="191" t="s">
        <v>135</v>
      </c>
      <c r="E299" s="35"/>
      <c r="F299" s="192" t="s">
        <v>286</v>
      </c>
      <c r="G299" s="35"/>
      <c r="H299" s="35"/>
      <c r="I299" s="193"/>
      <c r="J299" s="35"/>
      <c r="K299" s="35"/>
      <c r="L299" s="38"/>
      <c r="M299" s="194"/>
      <c r="N299" s="195"/>
      <c r="O299" s="70"/>
      <c r="P299" s="70"/>
      <c r="Q299" s="70"/>
      <c r="R299" s="70"/>
      <c r="S299" s="70"/>
      <c r="T299" s="71"/>
      <c r="U299" s="33"/>
      <c r="V299" s="33"/>
      <c r="W299" s="33"/>
      <c r="X299" s="33"/>
      <c r="Y299" s="33"/>
      <c r="Z299" s="33"/>
      <c r="AA299" s="33"/>
      <c r="AB299" s="33"/>
      <c r="AC299" s="33"/>
      <c r="AD299" s="33"/>
      <c r="AE299" s="33"/>
      <c r="AT299" s="16" t="s">
        <v>135</v>
      </c>
      <c r="AU299" s="16" t="s">
        <v>83</v>
      </c>
    </row>
    <row r="300" spans="1:65" s="14" customFormat="1" ht="22.5">
      <c r="B300" s="218"/>
      <c r="C300" s="219"/>
      <c r="D300" s="191" t="s">
        <v>136</v>
      </c>
      <c r="E300" s="220" t="s">
        <v>1</v>
      </c>
      <c r="F300" s="221" t="s">
        <v>1538</v>
      </c>
      <c r="G300" s="219"/>
      <c r="H300" s="220" t="s">
        <v>1</v>
      </c>
      <c r="I300" s="222"/>
      <c r="J300" s="219"/>
      <c r="K300" s="219"/>
      <c r="L300" s="223"/>
      <c r="M300" s="224"/>
      <c r="N300" s="225"/>
      <c r="O300" s="225"/>
      <c r="P300" s="225"/>
      <c r="Q300" s="225"/>
      <c r="R300" s="225"/>
      <c r="S300" s="225"/>
      <c r="T300" s="226"/>
      <c r="AT300" s="227" t="s">
        <v>136</v>
      </c>
      <c r="AU300" s="227" t="s">
        <v>83</v>
      </c>
      <c r="AV300" s="14" t="s">
        <v>83</v>
      </c>
      <c r="AW300" s="14" t="s">
        <v>31</v>
      </c>
      <c r="AX300" s="14" t="s">
        <v>75</v>
      </c>
      <c r="AY300" s="227" t="s">
        <v>126</v>
      </c>
    </row>
    <row r="301" spans="1:65" s="12" customFormat="1" ht="11.25">
      <c r="B301" s="196"/>
      <c r="C301" s="197"/>
      <c r="D301" s="191" t="s">
        <v>136</v>
      </c>
      <c r="E301" s="198" t="s">
        <v>1</v>
      </c>
      <c r="F301" s="199" t="s">
        <v>1539</v>
      </c>
      <c r="G301" s="197"/>
      <c r="H301" s="200">
        <v>20</v>
      </c>
      <c r="I301" s="201"/>
      <c r="J301" s="197"/>
      <c r="K301" s="197"/>
      <c r="L301" s="202"/>
      <c r="M301" s="203"/>
      <c r="N301" s="204"/>
      <c r="O301" s="204"/>
      <c r="P301" s="204"/>
      <c r="Q301" s="204"/>
      <c r="R301" s="204"/>
      <c r="S301" s="204"/>
      <c r="T301" s="205"/>
      <c r="AT301" s="206" t="s">
        <v>136</v>
      </c>
      <c r="AU301" s="206" t="s">
        <v>83</v>
      </c>
      <c r="AV301" s="12" t="s">
        <v>85</v>
      </c>
      <c r="AW301" s="12" t="s">
        <v>31</v>
      </c>
      <c r="AX301" s="12" t="s">
        <v>75</v>
      </c>
      <c r="AY301" s="206" t="s">
        <v>126</v>
      </c>
    </row>
    <row r="302" spans="1:65" s="13" customFormat="1" ht="11.25">
      <c r="B302" s="207"/>
      <c r="C302" s="208"/>
      <c r="D302" s="191" t="s">
        <v>136</v>
      </c>
      <c r="E302" s="209" t="s">
        <v>1</v>
      </c>
      <c r="F302" s="210" t="s">
        <v>138</v>
      </c>
      <c r="G302" s="208"/>
      <c r="H302" s="211">
        <v>20</v>
      </c>
      <c r="I302" s="212"/>
      <c r="J302" s="208"/>
      <c r="K302" s="208"/>
      <c r="L302" s="213"/>
      <c r="M302" s="214"/>
      <c r="N302" s="215"/>
      <c r="O302" s="215"/>
      <c r="P302" s="215"/>
      <c r="Q302" s="215"/>
      <c r="R302" s="215"/>
      <c r="S302" s="215"/>
      <c r="T302" s="216"/>
      <c r="AT302" s="217" t="s">
        <v>136</v>
      </c>
      <c r="AU302" s="217" t="s">
        <v>83</v>
      </c>
      <c r="AV302" s="13" t="s">
        <v>133</v>
      </c>
      <c r="AW302" s="13" t="s">
        <v>31</v>
      </c>
      <c r="AX302" s="13" t="s">
        <v>83</v>
      </c>
      <c r="AY302" s="217" t="s">
        <v>126</v>
      </c>
    </row>
    <row r="303" spans="1:65" s="2" customFormat="1" ht="16.5" customHeight="1">
      <c r="A303" s="33"/>
      <c r="B303" s="34"/>
      <c r="C303" s="177" t="s">
        <v>14</v>
      </c>
      <c r="D303" s="177" t="s">
        <v>127</v>
      </c>
      <c r="E303" s="178" t="s">
        <v>291</v>
      </c>
      <c r="F303" s="179" t="s">
        <v>292</v>
      </c>
      <c r="G303" s="180" t="s">
        <v>142</v>
      </c>
      <c r="H303" s="181">
        <v>20</v>
      </c>
      <c r="I303" s="182"/>
      <c r="J303" s="183">
        <f>ROUND(I303*H303,2)</f>
        <v>0</v>
      </c>
      <c r="K303" s="179" t="s">
        <v>131</v>
      </c>
      <c r="L303" s="184"/>
      <c r="M303" s="185" t="s">
        <v>1</v>
      </c>
      <c r="N303" s="186" t="s">
        <v>40</v>
      </c>
      <c r="O303" s="70"/>
      <c r="P303" s="187">
        <f>O303*H303</f>
        <v>0</v>
      </c>
      <c r="Q303" s="187">
        <v>2E-3</v>
      </c>
      <c r="R303" s="187">
        <f>Q303*H303</f>
        <v>0.04</v>
      </c>
      <c r="S303" s="187">
        <v>0</v>
      </c>
      <c r="T303" s="188">
        <f>S303*H303</f>
        <v>0</v>
      </c>
      <c r="U303" s="33"/>
      <c r="V303" s="33"/>
      <c r="W303" s="33"/>
      <c r="X303" s="33"/>
      <c r="Y303" s="33"/>
      <c r="Z303" s="33"/>
      <c r="AA303" s="33"/>
      <c r="AB303" s="33"/>
      <c r="AC303" s="33"/>
      <c r="AD303" s="33"/>
      <c r="AE303" s="33"/>
      <c r="AR303" s="189" t="s">
        <v>132</v>
      </c>
      <c r="AT303" s="189" t="s">
        <v>127</v>
      </c>
      <c r="AU303" s="189" t="s">
        <v>83</v>
      </c>
      <c r="AY303" s="16" t="s">
        <v>126</v>
      </c>
      <c r="BE303" s="190">
        <f>IF(N303="základní",J303,0)</f>
        <v>0</v>
      </c>
      <c r="BF303" s="190">
        <f>IF(N303="snížená",J303,0)</f>
        <v>0</v>
      </c>
      <c r="BG303" s="190">
        <f>IF(N303="zákl. přenesená",J303,0)</f>
        <v>0</v>
      </c>
      <c r="BH303" s="190">
        <f>IF(N303="sníž. přenesená",J303,0)</f>
        <v>0</v>
      </c>
      <c r="BI303" s="190">
        <f>IF(N303="nulová",J303,0)</f>
        <v>0</v>
      </c>
      <c r="BJ303" s="16" t="s">
        <v>83</v>
      </c>
      <c r="BK303" s="190">
        <f>ROUND(I303*H303,2)</f>
        <v>0</v>
      </c>
      <c r="BL303" s="16" t="s">
        <v>133</v>
      </c>
      <c r="BM303" s="189" t="s">
        <v>1540</v>
      </c>
    </row>
    <row r="304" spans="1:65" s="2" customFormat="1" ht="11.25">
      <c r="A304" s="33"/>
      <c r="B304" s="34"/>
      <c r="C304" s="35"/>
      <c r="D304" s="191" t="s">
        <v>135</v>
      </c>
      <c r="E304" s="35"/>
      <c r="F304" s="192" t="s">
        <v>292</v>
      </c>
      <c r="G304" s="35"/>
      <c r="H304" s="35"/>
      <c r="I304" s="193"/>
      <c r="J304" s="35"/>
      <c r="K304" s="35"/>
      <c r="L304" s="38"/>
      <c r="M304" s="194"/>
      <c r="N304" s="195"/>
      <c r="O304" s="70"/>
      <c r="P304" s="70"/>
      <c r="Q304" s="70"/>
      <c r="R304" s="70"/>
      <c r="S304" s="70"/>
      <c r="T304" s="71"/>
      <c r="U304" s="33"/>
      <c r="V304" s="33"/>
      <c r="W304" s="33"/>
      <c r="X304" s="33"/>
      <c r="Y304" s="33"/>
      <c r="Z304" s="33"/>
      <c r="AA304" s="33"/>
      <c r="AB304" s="33"/>
      <c r="AC304" s="33"/>
      <c r="AD304" s="33"/>
      <c r="AE304" s="33"/>
      <c r="AT304" s="16" t="s">
        <v>135</v>
      </c>
      <c r="AU304" s="16" t="s">
        <v>83</v>
      </c>
    </row>
    <row r="305" spans="1:65" s="14" customFormat="1" ht="22.5">
      <c r="B305" s="218"/>
      <c r="C305" s="219"/>
      <c r="D305" s="191" t="s">
        <v>136</v>
      </c>
      <c r="E305" s="220" t="s">
        <v>1</v>
      </c>
      <c r="F305" s="221" t="s">
        <v>1538</v>
      </c>
      <c r="G305" s="219"/>
      <c r="H305" s="220" t="s">
        <v>1</v>
      </c>
      <c r="I305" s="222"/>
      <c r="J305" s="219"/>
      <c r="K305" s="219"/>
      <c r="L305" s="223"/>
      <c r="M305" s="224"/>
      <c r="N305" s="225"/>
      <c r="O305" s="225"/>
      <c r="P305" s="225"/>
      <c r="Q305" s="225"/>
      <c r="R305" s="225"/>
      <c r="S305" s="225"/>
      <c r="T305" s="226"/>
      <c r="AT305" s="227" t="s">
        <v>136</v>
      </c>
      <c r="AU305" s="227" t="s">
        <v>83</v>
      </c>
      <c r="AV305" s="14" t="s">
        <v>83</v>
      </c>
      <c r="AW305" s="14" t="s">
        <v>31</v>
      </c>
      <c r="AX305" s="14" t="s">
        <v>75</v>
      </c>
      <c r="AY305" s="227" t="s">
        <v>126</v>
      </c>
    </row>
    <row r="306" spans="1:65" s="12" customFormat="1" ht="11.25">
      <c r="B306" s="196"/>
      <c r="C306" s="197"/>
      <c r="D306" s="191" t="s">
        <v>136</v>
      </c>
      <c r="E306" s="198" t="s">
        <v>1</v>
      </c>
      <c r="F306" s="199" t="s">
        <v>1539</v>
      </c>
      <c r="G306" s="197"/>
      <c r="H306" s="200">
        <v>20</v>
      </c>
      <c r="I306" s="201"/>
      <c r="J306" s="197"/>
      <c r="K306" s="197"/>
      <c r="L306" s="202"/>
      <c r="M306" s="203"/>
      <c r="N306" s="204"/>
      <c r="O306" s="204"/>
      <c r="P306" s="204"/>
      <c r="Q306" s="204"/>
      <c r="R306" s="204"/>
      <c r="S306" s="204"/>
      <c r="T306" s="205"/>
      <c r="AT306" s="206" t="s">
        <v>136</v>
      </c>
      <c r="AU306" s="206" t="s">
        <v>83</v>
      </c>
      <c r="AV306" s="12" t="s">
        <v>85</v>
      </c>
      <c r="AW306" s="12" t="s">
        <v>31</v>
      </c>
      <c r="AX306" s="12" t="s">
        <v>75</v>
      </c>
      <c r="AY306" s="206" t="s">
        <v>126</v>
      </c>
    </row>
    <row r="307" spans="1:65" s="13" customFormat="1" ht="11.25">
      <c r="B307" s="207"/>
      <c r="C307" s="208"/>
      <c r="D307" s="191" t="s">
        <v>136</v>
      </c>
      <c r="E307" s="209" t="s">
        <v>1</v>
      </c>
      <c r="F307" s="210" t="s">
        <v>138</v>
      </c>
      <c r="G307" s="208"/>
      <c r="H307" s="211">
        <v>20</v>
      </c>
      <c r="I307" s="212"/>
      <c r="J307" s="208"/>
      <c r="K307" s="208"/>
      <c r="L307" s="213"/>
      <c r="M307" s="214"/>
      <c r="N307" s="215"/>
      <c r="O307" s="215"/>
      <c r="P307" s="215"/>
      <c r="Q307" s="215"/>
      <c r="R307" s="215"/>
      <c r="S307" s="215"/>
      <c r="T307" s="216"/>
      <c r="AT307" s="217" t="s">
        <v>136</v>
      </c>
      <c r="AU307" s="217" t="s">
        <v>83</v>
      </c>
      <c r="AV307" s="13" t="s">
        <v>133</v>
      </c>
      <c r="AW307" s="13" t="s">
        <v>31</v>
      </c>
      <c r="AX307" s="13" t="s">
        <v>83</v>
      </c>
      <c r="AY307" s="217" t="s">
        <v>126</v>
      </c>
    </row>
    <row r="308" spans="1:65" s="2" customFormat="1" ht="24.2" customHeight="1">
      <c r="A308" s="33"/>
      <c r="B308" s="34"/>
      <c r="C308" s="177" t="s">
        <v>257</v>
      </c>
      <c r="D308" s="177" t="s">
        <v>127</v>
      </c>
      <c r="E308" s="178" t="s">
        <v>295</v>
      </c>
      <c r="F308" s="179" t="s">
        <v>1541</v>
      </c>
      <c r="G308" s="180" t="s">
        <v>130</v>
      </c>
      <c r="H308" s="181">
        <v>16.8</v>
      </c>
      <c r="I308" s="182"/>
      <c r="J308" s="183">
        <f>ROUND(I308*H308,2)</f>
        <v>0</v>
      </c>
      <c r="K308" s="179" t="s">
        <v>131</v>
      </c>
      <c r="L308" s="184"/>
      <c r="M308" s="185" t="s">
        <v>1</v>
      </c>
      <c r="N308" s="186" t="s">
        <v>40</v>
      </c>
      <c r="O308" s="70"/>
      <c r="P308" s="187">
        <f>O308*H308</f>
        <v>0</v>
      </c>
      <c r="Q308" s="187">
        <v>0.7</v>
      </c>
      <c r="R308" s="187">
        <f>Q308*H308</f>
        <v>11.76</v>
      </c>
      <c r="S308" s="187">
        <v>0</v>
      </c>
      <c r="T308" s="188">
        <f>S308*H308</f>
        <v>0</v>
      </c>
      <c r="U308" s="33"/>
      <c r="V308" s="33"/>
      <c r="W308" s="33"/>
      <c r="X308" s="33"/>
      <c r="Y308" s="33"/>
      <c r="Z308" s="33"/>
      <c r="AA308" s="33"/>
      <c r="AB308" s="33"/>
      <c r="AC308" s="33"/>
      <c r="AD308" s="33"/>
      <c r="AE308" s="33"/>
      <c r="AR308" s="189" t="s">
        <v>132</v>
      </c>
      <c r="AT308" s="189" t="s">
        <v>127</v>
      </c>
      <c r="AU308" s="189" t="s">
        <v>83</v>
      </c>
      <c r="AY308" s="16" t="s">
        <v>126</v>
      </c>
      <c r="BE308" s="190">
        <f>IF(N308="základní",J308,0)</f>
        <v>0</v>
      </c>
      <c r="BF308" s="190">
        <f>IF(N308="snížená",J308,0)</f>
        <v>0</v>
      </c>
      <c r="BG308" s="190">
        <f>IF(N308="zákl. přenesená",J308,0)</f>
        <v>0</v>
      </c>
      <c r="BH308" s="190">
        <f>IF(N308="sníž. přenesená",J308,0)</f>
        <v>0</v>
      </c>
      <c r="BI308" s="190">
        <f>IF(N308="nulová",J308,0)</f>
        <v>0</v>
      </c>
      <c r="BJ308" s="16" t="s">
        <v>83</v>
      </c>
      <c r="BK308" s="190">
        <f>ROUND(I308*H308,2)</f>
        <v>0</v>
      </c>
      <c r="BL308" s="16" t="s">
        <v>133</v>
      </c>
      <c r="BM308" s="189" t="s">
        <v>1542</v>
      </c>
    </row>
    <row r="309" spans="1:65" s="2" customFormat="1" ht="19.5">
      <c r="A309" s="33"/>
      <c r="B309" s="34"/>
      <c r="C309" s="35"/>
      <c r="D309" s="191" t="s">
        <v>135</v>
      </c>
      <c r="E309" s="35"/>
      <c r="F309" s="192" t="s">
        <v>298</v>
      </c>
      <c r="G309" s="35"/>
      <c r="H309" s="35"/>
      <c r="I309" s="193"/>
      <c r="J309" s="35"/>
      <c r="K309" s="35"/>
      <c r="L309" s="38"/>
      <c r="M309" s="194"/>
      <c r="N309" s="195"/>
      <c r="O309" s="70"/>
      <c r="P309" s="70"/>
      <c r="Q309" s="70"/>
      <c r="R309" s="70"/>
      <c r="S309" s="70"/>
      <c r="T309" s="71"/>
      <c r="U309" s="33"/>
      <c r="V309" s="33"/>
      <c r="W309" s="33"/>
      <c r="X309" s="33"/>
      <c r="Y309" s="33"/>
      <c r="Z309" s="33"/>
      <c r="AA309" s="33"/>
      <c r="AB309" s="33"/>
      <c r="AC309" s="33"/>
      <c r="AD309" s="33"/>
      <c r="AE309" s="33"/>
      <c r="AT309" s="16" t="s">
        <v>135</v>
      </c>
      <c r="AU309" s="16" t="s">
        <v>83</v>
      </c>
    </row>
    <row r="310" spans="1:65" s="14" customFormat="1" ht="11.25">
      <c r="B310" s="218"/>
      <c r="C310" s="219"/>
      <c r="D310" s="191" t="s">
        <v>136</v>
      </c>
      <c r="E310" s="220" t="s">
        <v>1</v>
      </c>
      <c r="F310" s="221" t="s">
        <v>1516</v>
      </c>
      <c r="G310" s="219"/>
      <c r="H310" s="220" t="s">
        <v>1</v>
      </c>
      <c r="I310" s="222"/>
      <c r="J310" s="219"/>
      <c r="K310" s="219"/>
      <c r="L310" s="223"/>
      <c r="M310" s="224"/>
      <c r="N310" s="225"/>
      <c r="O310" s="225"/>
      <c r="P310" s="225"/>
      <c r="Q310" s="225"/>
      <c r="R310" s="225"/>
      <c r="S310" s="225"/>
      <c r="T310" s="226"/>
      <c r="AT310" s="227" t="s">
        <v>136</v>
      </c>
      <c r="AU310" s="227" t="s">
        <v>83</v>
      </c>
      <c r="AV310" s="14" t="s">
        <v>83</v>
      </c>
      <c r="AW310" s="14" t="s">
        <v>31</v>
      </c>
      <c r="AX310" s="14" t="s">
        <v>75</v>
      </c>
      <c r="AY310" s="227" t="s">
        <v>126</v>
      </c>
    </row>
    <row r="311" spans="1:65" s="12" customFormat="1" ht="11.25">
      <c r="B311" s="196"/>
      <c r="C311" s="197"/>
      <c r="D311" s="191" t="s">
        <v>136</v>
      </c>
      <c r="E311" s="198" t="s">
        <v>1</v>
      </c>
      <c r="F311" s="199" t="s">
        <v>299</v>
      </c>
      <c r="G311" s="197"/>
      <c r="H311" s="200">
        <v>8.4</v>
      </c>
      <c r="I311" s="201"/>
      <c r="J311" s="197"/>
      <c r="K311" s="197"/>
      <c r="L311" s="202"/>
      <c r="M311" s="203"/>
      <c r="N311" s="204"/>
      <c r="O311" s="204"/>
      <c r="P311" s="204"/>
      <c r="Q311" s="204"/>
      <c r="R311" s="204"/>
      <c r="S311" s="204"/>
      <c r="T311" s="205"/>
      <c r="AT311" s="206" t="s">
        <v>136</v>
      </c>
      <c r="AU311" s="206" t="s">
        <v>83</v>
      </c>
      <c r="AV311" s="12" t="s">
        <v>85</v>
      </c>
      <c r="AW311" s="12" t="s">
        <v>31</v>
      </c>
      <c r="AX311" s="12" t="s">
        <v>75</v>
      </c>
      <c r="AY311" s="206" t="s">
        <v>126</v>
      </c>
    </row>
    <row r="312" spans="1:65" s="14" customFormat="1" ht="11.25">
      <c r="B312" s="218"/>
      <c r="C312" s="219"/>
      <c r="D312" s="191" t="s">
        <v>136</v>
      </c>
      <c r="E312" s="220" t="s">
        <v>1</v>
      </c>
      <c r="F312" s="221" t="s">
        <v>1543</v>
      </c>
      <c r="G312" s="219"/>
      <c r="H312" s="220" t="s">
        <v>1</v>
      </c>
      <c r="I312" s="222"/>
      <c r="J312" s="219"/>
      <c r="K312" s="219"/>
      <c r="L312" s="223"/>
      <c r="M312" s="224"/>
      <c r="N312" s="225"/>
      <c r="O312" s="225"/>
      <c r="P312" s="225"/>
      <c r="Q312" s="225"/>
      <c r="R312" s="225"/>
      <c r="S312" s="225"/>
      <c r="T312" s="226"/>
      <c r="AT312" s="227" t="s">
        <v>136</v>
      </c>
      <c r="AU312" s="227" t="s">
        <v>83</v>
      </c>
      <c r="AV312" s="14" t="s">
        <v>83</v>
      </c>
      <c r="AW312" s="14" t="s">
        <v>31</v>
      </c>
      <c r="AX312" s="14" t="s">
        <v>75</v>
      </c>
      <c r="AY312" s="227" t="s">
        <v>126</v>
      </c>
    </row>
    <row r="313" spans="1:65" s="12" customFormat="1" ht="11.25">
      <c r="B313" s="196"/>
      <c r="C313" s="197"/>
      <c r="D313" s="191" t="s">
        <v>136</v>
      </c>
      <c r="E313" s="198" t="s">
        <v>1</v>
      </c>
      <c r="F313" s="199" t="s">
        <v>299</v>
      </c>
      <c r="G313" s="197"/>
      <c r="H313" s="200">
        <v>8.4</v>
      </c>
      <c r="I313" s="201"/>
      <c r="J313" s="197"/>
      <c r="K313" s="197"/>
      <c r="L313" s="202"/>
      <c r="M313" s="203"/>
      <c r="N313" s="204"/>
      <c r="O313" s="204"/>
      <c r="P313" s="204"/>
      <c r="Q313" s="204"/>
      <c r="R313" s="204"/>
      <c r="S313" s="204"/>
      <c r="T313" s="205"/>
      <c r="AT313" s="206" t="s">
        <v>136</v>
      </c>
      <c r="AU313" s="206" t="s">
        <v>83</v>
      </c>
      <c r="AV313" s="12" t="s">
        <v>85</v>
      </c>
      <c r="AW313" s="12" t="s">
        <v>31</v>
      </c>
      <c r="AX313" s="12" t="s">
        <v>75</v>
      </c>
      <c r="AY313" s="206" t="s">
        <v>126</v>
      </c>
    </row>
    <row r="314" spans="1:65" s="13" customFormat="1" ht="11.25">
      <c r="B314" s="207"/>
      <c r="C314" s="208"/>
      <c r="D314" s="191" t="s">
        <v>136</v>
      </c>
      <c r="E314" s="209" t="s">
        <v>1</v>
      </c>
      <c r="F314" s="210" t="s">
        <v>138</v>
      </c>
      <c r="G314" s="208"/>
      <c r="H314" s="211">
        <v>16.8</v>
      </c>
      <c r="I314" s="212"/>
      <c r="J314" s="208"/>
      <c r="K314" s="208"/>
      <c r="L314" s="213"/>
      <c r="M314" s="214"/>
      <c r="N314" s="215"/>
      <c r="O314" s="215"/>
      <c r="P314" s="215"/>
      <c r="Q314" s="215"/>
      <c r="R314" s="215"/>
      <c r="S314" s="215"/>
      <c r="T314" s="216"/>
      <c r="AT314" s="217" t="s">
        <v>136</v>
      </c>
      <c r="AU314" s="217" t="s">
        <v>83</v>
      </c>
      <c r="AV314" s="13" t="s">
        <v>133</v>
      </c>
      <c r="AW314" s="13" t="s">
        <v>31</v>
      </c>
      <c r="AX314" s="13" t="s">
        <v>83</v>
      </c>
      <c r="AY314" s="217" t="s">
        <v>126</v>
      </c>
    </row>
    <row r="315" spans="1:65" s="2" customFormat="1" ht="16.5" customHeight="1">
      <c r="A315" s="33"/>
      <c r="B315" s="34"/>
      <c r="C315" s="177" t="s">
        <v>263</v>
      </c>
      <c r="D315" s="177" t="s">
        <v>127</v>
      </c>
      <c r="E315" s="178" t="s">
        <v>301</v>
      </c>
      <c r="F315" s="179" t="s">
        <v>302</v>
      </c>
      <c r="G315" s="180" t="s">
        <v>142</v>
      </c>
      <c r="H315" s="181">
        <v>16</v>
      </c>
      <c r="I315" s="182"/>
      <c r="J315" s="183">
        <f>ROUND(I315*H315,2)</f>
        <v>0</v>
      </c>
      <c r="K315" s="179" t="s">
        <v>131</v>
      </c>
      <c r="L315" s="184"/>
      <c r="M315" s="185" t="s">
        <v>1</v>
      </c>
      <c r="N315" s="186" t="s">
        <v>40</v>
      </c>
      <c r="O315" s="70"/>
      <c r="P315" s="187">
        <f>O315*H315</f>
        <v>0</v>
      </c>
      <c r="Q315" s="187">
        <v>1.2E-2</v>
      </c>
      <c r="R315" s="187">
        <f>Q315*H315</f>
        <v>0.192</v>
      </c>
      <c r="S315" s="187">
        <v>0</v>
      </c>
      <c r="T315" s="188">
        <f>S315*H315</f>
        <v>0</v>
      </c>
      <c r="U315" s="33"/>
      <c r="V315" s="33"/>
      <c r="W315" s="33"/>
      <c r="X315" s="33"/>
      <c r="Y315" s="33"/>
      <c r="Z315" s="33"/>
      <c r="AA315" s="33"/>
      <c r="AB315" s="33"/>
      <c r="AC315" s="33"/>
      <c r="AD315" s="33"/>
      <c r="AE315" s="33"/>
      <c r="AR315" s="189" t="s">
        <v>132</v>
      </c>
      <c r="AT315" s="189" t="s">
        <v>127</v>
      </c>
      <c r="AU315" s="189" t="s">
        <v>83</v>
      </c>
      <c r="AY315" s="16" t="s">
        <v>126</v>
      </c>
      <c r="BE315" s="190">
        <f>IF(N315="základní",J315,0)</f>
        <v>0</v>
      </c>
      <c r="BF315" s="190">
        <f>IF(N315="snížená",J315,0)</f>
        <v>0</v>
      </c>
      <c r="BG315" s="190">
        <f>IF(N315="zákl. přenesená",J315,0)</f>
        <v>0</v>
      </c>
      <c r="BH315" s="190">
        <f>IF(N315="sníž. přenesená",J315,0)</f>
        <v>0</v>
      </c>
      <c r="BI315" s="190">
        <f>IF(N315="nulová",J315,0)</f>
        <v>0</v>
      </c>
      <c r="BJ315" s="16" t="s">
        <v>83</v>
      </c>
      <c r="BK315" s="190">
        <f>ROUND(I315*H315,2)</f>
        <v>0</v>
      </c>
      <c r="BL315" s="16" t="s">
        <v>133</v>
      </c>
      <c r="BM315" s="189" t="s">
        <v>1544</v>
      </c>
    </row>
    <row r="316" spans="1:65" s="2" customFormat="1" ht="11.25">
      <c r="A316" s="33"/>
      <c r="B316" s="34"/>
      <c r="C316" s="35"/>
      <c r="D316" s="191" t="s">
        <v>135</v>
      </c>
      <c r="E316" s="35"/>
      <c r="F316" s="192" t="s">
        <v>304</v>
      </c>
      <c r="G316" s="35"/>
      <c r="H316" s="35"/>
      <c r="I316" s="193"/>
      <c r="J316" s="35"/>
      <c r="K316" s="35"/>
      <c r="L316" s="38"/>
      <c r="M316" s="194"/>
      <c r="N316" s="195"/>
      <c r="O316" s="70"/>
      <c r="P316" s="70"/>
      <c r="Q316" s="70"/>
      <c r="R316" s="70"/>
      <c r="S316" s="70"/>
      <c r="T316" s="71"/>
      <c r="U316" s="33"/>
      <c r="V316" s="33"/>
      <c r="W316" s="33"/>
      <c r="X316" s="33"/>
      <c r="Y316" s="33"/>
      <c r="Z316" s="33"/>
      <c r="AA316" s="33"/>
      <c r="AB316" s="33"/>
      <c r="AC316" s="33"/>
      <c r="AD316" s="33"/>
      <c r="AE316" s="33"/>
      <c r="AT316" s="16" t="s">
        <v>135</v>
      </c>
      <c r="AU316" s="16" t="s">
        <v>83</v>
      </c>
    </row>
    <row r="317" spans="1:65" s="14" customFormat="1" ht="11.25">
      <c r="B317" s="218"/>
      <c r="C317" s="219"/>
      <c r="D317" s="191" t="s">
        <v>136</v>
      </c>
      <c r="E317" s="220" t="s">
        <v>1</v>
      </c>
      <c r="F317" s="221" t="s">
        <v>1516</v>
      </c>
      <c r="G317" s="219"/>
      <c r="H317" s="220" t="s">
        <v>1</v>
      </c>
      <c r="I317" s="222"/>
      <c r="J317" s="219"/>
      <c r="K317" s="219"/>
      <c r="L317" s="223"/>
      <c r="M317" s="224"/>
      <c r="N317" s="225"/>
      <c r="O317" s="225"/>
      <c r="P317" s="225"/>
      <c r="Q317" s="225"/>
      <c r="R317" s="225"/>
      <c r="S317" s="225"/>
      <c r="T317" s="226"/>
      <c r="AT317" s="227" t="s">
        <v>136</v>
      </c>
      <c r="AU317" s="227" t="s">
        <v>83</v>
      </c>
      <c r="AV317" s="14" t="s">
        <v>83</v>
      </c>
      <c r="AW317" s="14" t="s">
        <v>31</v>
      </c>
      <c r="AX317" s="14" t="s">
        <v>75</v>
      </c>
      <c r="AY317" s="227" t="s">
        <v>126</v>
      </c>
    </row>
    <row r="318" spans="1:65" s="12" customFormat="1" ht="11.25">
      <c r="B318" s="196"/>
      <c r="C318" s="197"/>
      <c r="D318" s="191" t="s">
        <v>136</v>
      </c>
      <c r="E318" s="198" t="s">
        <v>1</v>
      </c>
      <c r="F318" s="199" t="s">
        <v>132</v>
      </c>
      <c r="G318" s="197"/>
      <c r="H318" s="200">
        <v>8</v>
      </c>
      <c r="I318" s="201"/>
      <c r="J318" s="197"/>
      <c r="K318" s="197"/>
      <c r="L318" s="202"/>
      <c r="M318" s="203"/>
      <c r="N318" s="204"/>
      <c r="O318" s="204"/>
      <c r="P318" s="204"/>
      <c r="Q318" s="204"/>
      <c r="R318" s="204"/>
      <c r="S318" s="204"/>
      <c r="T318" s="205"/>
      <c r="AT318" s="206" t="s">
        <v>136</v>
      </c>
      <c r="AU318" s="206" t="s">
        <v>83</v>
      </c>
      <c r="AV318" s="12" t="s">
        <v>85</v>
      </c>
      <c r="AW318" s="12" t="s">
        <v>31</v>
      </c>
      <c r="AX318" s="12" t="s">
        <v>75</v>
      </c>
      <c r="AY318" s="206" t="s">
        <v>126</v>
      </c>
    </row>
    <row r="319" spans="1:65" s="14" customFormat="1" ht="11.25">
      <c r="B319" s="218"/>
      <c r="C319" s="219"/>
      <c r="D319" s="191" t="s">
        <v>136</v>
      </c>
      <c r="E319" s="220" t="s">
        <v>1</v>
      </c>
      <c r="F319" s="221" t="s">
        <v>1543</v>
      </c>
      <c r="G319" s="219"/>
      <c r="H319" s="220" t="s">
        <v>1</v>
      </c>
      <c r="I319" s="222"/>
      <c r="J319" s="219"/>
      <c r="K319" s="219"/>
      <c r="L319" s="223"/>
      <c r="M319" s="224"/>
      <c r="N319" s="225"/>
      <c r="O319" s="225"/>
      <c r="P319" s="225"/>
      <c r="Q319" s="225"/>
      <c r="R319" s="225"/>
      <c r="S319" s="225"/>
      <c r="T319" s="226"/>
      <c r="AT319" s="227" t="s">
        <v>136</v>
      </c>
      <c r="AU319" s="227" t="s">
        <v>83</v>
      </c>
      <c r="AV319" s="14" t="s">
        <v>83</v>
      </c>
      <c r="AW319" s="14" t="s">
        <v>31</v>
      </c>
      <c r="AX319" s="14" t="s">
        <v>75</v>
      </c>
      <c r="AY319" s="227" t="s">
        <v>126</v>
      </c>
    </row>
    <row r="320" spans="1:65" s="12" customFormat="1" ht="11.25">
      <c r="B320" s="196"/>
      <c r="C320" s="197"/>
      <c r="D320" s="191" t="s">
        <v>136</v>
      </c>
      <c r="E320" s="198" t="s">
        <v>1</v>
      </c>
      <c r="F320" s="199" t="s">
        <v>132</v>
      </c>
      <c r="G320" s="197"/>
      <c r="H320" s="200">
        <v>8</v>
      </c>
      <c r="I320" s="201"/>
      <c r="J320" s="197"/>
      <c r="K320" s="197"/>
      <c r="L320" s="202"/>
      <c r="M320" s="203"/>
      <c r="N320" s="204"/>
      <c r="O320" s="204"/>
      <c r="P320" s="204"/>
      <c r="Q320" s="204"/>
      <c r="R320" s="204"/>
      <c r="S320" s="204"/>
      <c r="T320" s="205"/>
      <c r="AT320" s="206" t="s">
        <v>136</v>
      </c>
      <c r="AU320" s="206" t="s">
        <v>83</v>
      </c>
      <c r="AV320" s="12" t="s">
        <v>85</v>
      </c>
      <c r="AW320" s="12" t="s">
        <v>31</v>
      </c>
      <c r="AX320" s="12" t="s">
        <v>75</v>
      </c>
      <c r="AY320" s="206" t="s">
        <v>126</v>
      </c>
    </row>
    <row r="321" spans="1:65" s="13" customFormat="1" ht="11.25">
      <c r="B321" s="207"/>
      <c r="C321" s="208"/>
      <c r="D321" s="191" t="s">
        <v>136</v>
      </c>
      <c r="E321" s="209" t="s">
        <v>1</v>
      </c>
      <c r="F321" s="210" t="s">
        <v>138</v>
      </c>
      <c r="G321" s="208"/>
      <c r="H321" s="211">
        <v>16</v>
      </c>
      <c r="I321" s="212"/>
      <c r="J321" s="208"/>
      <c r="K321" s="208"/>
      <c r="L321" s="213"/>
      <c r="M321" s="214"/>
      <c r="N321" s="215"/>
      <c r="O321" s="215"/>
      <c r="P321" s="215"/>
      <c r="Q321" s="215"/>
      <c r="R321" s="215"/>
      <c r="S321" s="215"/>
      <c r="T321" s="216"/>
      <c r="AT321" s="217" t="s">
        <v>136</v>
      </c>
      <c r="AU321" s="217" t="s">
        <v>83</v>
      </c>
      <c r="AV321" s="13" t="s">
        <v>133</v>
      </c>
      <c r="AW321" s="13" t="s">
        <v>31</v>
      </c>
      <c r="AX321" s="13" t="s">
        <v>83</v>
      </c>
      <c r="AY321" s="217" t="s">
        <v>126</v>
      </c>
    </row>
    <row r="322" spans="1:65" s="2" customFormat="1" ht="21.75" customHeight="1">
      <c r="A322" s="33"/>
      <c r="B322" s="34"/>
      <c r="C322" s="177" t="s">
        <v>277</v>
      </c>
      <c r="D322" s="177" t="s">
        <v>127</v>
      </c>
      <c r="E322" s="178" t="s">
        <v>306</v>
      </c>
      <c r="F322" s="179" t="s">
        <v>307</v>
      </c>
      <c r="G322" s="180" t="s">
        <v>142</v>
      </c>
      <c r="H322" s="181">
        <v>24</v>
      </c>
      <c r="I322" s="182"/>
      <c r="J322" s="183">
        <f>ROUND(I322*H322,2)</f>
        <v>0</v>
      </c>
      <c r="K322" s="179" t="s">
        <v>131</v>
      </c>
      <c r="L322" s="184"/>
      <c r="M322" s="185" t="s">
        <v>1</v>
      </c>
      <c r="N322" s="186" t="s">
        <v>40</v>
      </c>
      <c r="O322" s="70"/>
      <c r="P322" s="187">
        <f>O322*H322</f>
        <v>0</v>
      </c>
      <c r="Q322" s="187">
        <v>0.48499999999999999</v>
      </c>
      <c r="R322" s="187">
        <f>Q322*H322</f>
        <v>11.64</v>
      </c>
      <c r="S322" s="187">
        <v>0</v>
      </c>
      <c r="T322" s="188">
        <f>S322*H322</f>
        <v>0</v>
      </c>
      <c r="U322" s="33"/>
      <c r="V322" s="33"/>
      <c r="W322" s="33"/>
      <c r="X322" s="33"/>
      <c r="Y322" s="33"/>
      <c r="Z322" s="33"/>
      <c r="AA322" s="33"/>
      <c r="AB322" s="33"/>
      <c r="AC322" s="33"/>
      <c r="AD322" s="33"/>
      <c r="AE322" s="33"/>
      <c r="AR322" s="189" t="s">
        <v>132</v>
      </c>
      <c r="AT322" s="189" t="s">
        <v>127</v>
      </c>
      <c r="AU322" s="189" t="s">
        <v>83</v>
      </c>
      <c r="AY322" s="16" t="s">
        <v>126</v>
      </c>
      <c r="BE322" s="190">
        <f>IF(N322="základní",J322,0)</f>
        <v>0</v>
      </c>
      <c r="BF322" s="190">
        <f>IF(N322="snížená",J322,0)</f>
        <v>0</v>
      </c>
      <c r="BG322" s="190">
        <f>IF(N322="zákl. přenesená",J322,0)</f>
        <v>0</v>
      </c>
      <c r="BH322" s="190">
        <f>IF(N322="sníž. přenesená",J322,0)</f>
        <v>0</v>
      </c>
      <c r="BI322" s="190">
        <f>IF(N322="nulová",J322,0)</f>
        <v>0</v>
      </c>
      <c r="BJ322" s="16" t="s">
        <v>83</v>
      </c>
      <c r="BK322" s="190">
        <f>ROUND(I322*H322,2)</f>
        <v>0</v>
      </c>
      <c r="BL322" s="16" t="s">
        <v>133</v>
      </c>
      <c r="BM322" s="189" t="s">
        <v>1545</v>
      </c>
    </row>
    <row r="323" spans="1:65" s="2" customFormat="1" ht="11.25">
      <c r="A323" s="33"/>
      <c r="B323" s="34"/>
      <c r="C323" s="35"/>
      <c r="D323" s="191" t="s">
        <v>135</v>
      </c>
      <c r="E323" s="35"/>
      <c r="F323" s="192" t="s">
        <v>309</v>
      </c>
      <c r="G323" s="35"/>
      <c r="H323" s="35"/>
      <c r="I323" s="193"/>
      <c r="J323" s="35"/>
      <c r="K323" s="35"/>
      <c r="L323" s="38"/>
      <c r="M323" s="194"/>
      <c r="N323" s="195"/>
      <c r="O323" s="70"/>
      <c r="P323" s="70"/>
      <c r="Q323" s="70"/>
      <c r="R323" s="70"/>
      <c r="S323" s="70"/>
      <c r="T323" s="71"/>
      <c r="U323" s="33"/>
      <c r="V323" s="33"/>
      <c r="W323" s="33"/>
      <c r="X323" s="33"/>
      <c r="Y323" s="33"/>
      <c r="Z323" s="33"/>
      <c r="AA323" s="33"/>
      <c r="AB323" s="33"/>
      <c r="AC323" s="33"/>
      <c r="AD323" s="33"/>
      <c r="AE323" s="33"/>
      <c r="AT323" s="16" t="s">
        <v>135</v>
      </c>
      <c r="AU323" s="16" t="s">
        <v>83</v>
      </c>
    </row>
    <row r="324" spans="1:65" s="14" customFormat="1" ht="11.25">
      <c r="B324" s="218"/>
      <c r="C324" s="219"/>
      <c r="D324" s="191" t="s">
        <v>136</v>
      </c>
      <c r="E324" s="220" t="s">
        <v>1</v>
      </c>
      <c r="F324" s="221" t="s">
        <v>1516</v>
      </c>
      <c r="G324" s="219"/>
      <c r="H324" s="220" t="s">
        <v>1</v>
      </c>
      <c r="I324" s="222"/>
      <c r="J324" s="219"/>
      <c r="K324" s="219"/>
      <c r="L324" s="223"/>
      <c r="M324" s="224"/>
      <c r="N324" s="225"/>
      <c r="O324" s="225"/>
      <c r="P324" s="225"/>
      <c r="Q324" s="225"/>
      <c r="R324" s="225"/>
      <c r="S324" s="225"/>
      <c r="T324" s="226"/>
      <c r="AT324" s="227" t="s">
        <v>136</v>
      </c>
      <c r="AU324" s="227" t="s">
        <v>83</v>
      </c>
      <c r="AV324" s="14" t="s">
        <v>83</v>
      </c>
      <c r="AW324" s="14" t="s">
        <v>31</v>
      </c>
      <c r="AX324" s="14" t="s">
        <v>75</v>
      </c>
      <c r="AY324" s="227" t="s">
        <v>126</v>
      </c>
    </row>
    <row r="325" spans="1:65" s="12" customFormat="1" ht="11.25">
      <c r="B325" s="196"/>
      <c r="C325" s="197"/>
      <c r="D325" s="191" t="s">
        <v>136</v>
      </c>
      <c r="E325" s="198" t="s">
        <v>1</v>
      </c>
      <c r="F325" s="199" t="s">
        <v>310</v>
      </c>
      <c r="G325" s="197"/>
      <c r="H325" s="200">
        <v>11.2</v>
      </c>
      <c r="I325" s="201"/>
      <c r="J325" s="197"/>
      <c r="K325" s="197"/>
      <c r="L325" s="202"/>
      <c r="M325" s="203"/>
      <c r="N325" s="204"/>
      <c r="O325" s="204"/>
      <c r="P325" s="204"/>
      <c r="Q325" s="204"/>
      <c r="R325" s="204"/>
      <c r="S325" s="204"/>
      <c r="T325" s="205"/>
      <c r="AT325" s="206" t="s">
        <v>136</v>
      </c>
      <c r="AU325" s="206" t="s">
        <v>83</v>
      </c>
      <c r="AV325" s="12" t="s">
        <v>85</v>
      </c>
      <c r="AW325" s="12" t="s">
        <v>31</v>
      </c>
      <c r="AX325" s="12" t="s">
        <v>75</v>
      </c>
      <c r="AY325" s="206" t="s">
        <v>126</v>
      </c>
    </row>
    <row r="326" spans="1:65" s="12" customFormat="1" ht="11.25">
      <c r="B326" s="196"/>
      <c r="C326" s="197"/>
      <c r="D326" s="191" t="s">
        <v>136</v>
      </c>
      <c r="E326" s="198" t="s">
        <v>1</v>
      </c>
      <c r="F326" s="199" t="s">
        <v>145</v>
      </c>
      <c r="G326" s="197"/>
      <c r="H326" s="200">
        <v>0.8</v>
      </c>
      <c r="I326" s="201"/>
      <c r="J326" s="197"/>
      <c r="K326" s="197"/>
      <c r="L326" s="202"/>
      <c r="M326" s="203"/>
      <c r="N326" s="204"/>
      <c r="O326" s="204"/>
      <c r="P326" s="204"/>
      <c r="Q326" s="204"/>
      <c r="R326" s="204"/>
      <c r="S326" s="204"/>
      <c r="T326" s="205"/>
      <c r="AT326" s="206" t="s">
        <v>136</v>
      </c>
      <c r="AU326" s="206" t="s">
        <v>83</v>
      </c>
      <c r="AV326" s="12" t="s">
        <v>85</v>
      </c>
      <c r="AW326" s="12" t="s">
        <v>31</v>
      </c>
      <c r="AX326" s="12" t="s">
        <v>75</v>
      </c>
      <c r="AY326" s="206" t="s">
        <v>126</v>
      </c>
    </row>
    <row r="327" spans="1:65" s="14" customFormat="1" ht="11.25">
      <c r="B327" s="218"/>
      <c r="C327" s="219"/>
      <c r="D327" s="191" t="s">
        <v>136</v>
      </c>
      <c r="E327" s="220" t="s">
        <v>1</v>
      </c>
      <c r="F327" s="221" t="s">
        <v>1543</v>
      </c>
      <c r="G327" s="219"/>
      <c r="H327" s="220" t="s">
        <v>1</v>
      </c>
      <c r="I327" s="222"/>
      <c r="J327" s="219"/>
      <c r="K327" s="219"/>
      <c r="L327" s="223"/>
      <c r="M327" s="224"/>
      <c r="N327" s="225"/>
      <c r="O327" s="225"/>
      <c r="P327" s="225"/>
      <c r="Q327" s="225"/>
      <c r="R327" s="225"/>
      <c r="S327" s="225"/>
      <c r="T327" s="226"/>
      <c r="AT327" s="227" t="s">
        <v>136</v>
      </c>
      <c r="AU327" s="227" t="s">
        <v>83</v>
      </c>
      <c r="AV327" s="14" t="s">
        <v>83</v>
      </c>
      <c r="AW327" s="14" t="s">
        <v>31</v>
      </c>
      <c r="AX327" s="14" t="s">
        <v>75</v>
      </c>
      <c r="AY327" s="227" t="s">
        <v>126</v>
      </c>
    </row>
    <row r="328" spans="1:65" s="12" customFormat="1" ht="11.25">
      <c r="B328" s="196"/>
      <c r="C328" s="197"/>
      <c r="D328" s="191" t="s">
        <v>136</v>
      </c>
      <c r="E328" s="198" t="s">
        <v>1</v>
      </c>
      <c r="F328" s="199" t="s">
        <v>310</v>
      </c>
      <c r="G328" s="197"/>
      <c r="H328" s="200">
        <v>11.2</v>
      </c>
      <c r="I328" s="201"/>
      <c r="J328" s="197"/>
      <c r="K328" s="197"/>
      <c r="L328" s="202"/>
      <c r="M328" s="203"/>
      <c r="N328" s="204"/>
      <c r="O328" s="204"/>
      <c r="P328" s="204"/>
      <c r="Q328" s="204"/>
      <c r="R328" s="204"/>
      <c r="S328" s="204"/>
      <c r="T328" s="205"/>
      <c r="AT328" s="206" t="s">
        <v>136</v>
      </c>
      <c r="AU328" s="206" t="s">
        <v>83</v>
      </c>
      <c r="AV328" s="12" t="s">
        <v>85</v>
      </c>
      <c r="AW328" s="12" t="s">
        <v>31</v>
      </c>
      <c r="AX328" s="12" t="s">
        <v>75</v>
      </c>
      <c r="AY328" s="206" t="s">
        <v>126</v>
      </c>
    </row>
    <row r="329" spans="1:65" s="12" customFormat="1" ht="11.25">
      <c r="B329" s="196"/>
      <c r="C329" s="197"/>
      <c r="D329" s="191" t="s">
        <v>136</v>
      </c>
      <c r="E329" s="198" t="s">
        <v>1</v>
      </c>
      <c r="F329" s="199" t="s">
        <v>145</v>
      </c>
      <c r="G329" s="197"/>
      <c r="H329" s="200">
        <v>0.8</v>
      </c>
      <c r="I329" s="201"/>
      <c r="J329" s="197"/>
      <c r="K329" s="197"/>
      <c r="L329" s="202"/>
      <c r="M329" s="203"/>
      <c r="N329" s="204"/>
      <c r="O329" s="204"/>
      <c r="P329" s="204"/>
      <c r="Q329" s="204"/>
      <c r="R329" s="204"/>
      <c r="S329" s="204"/>
      <c r="T329" s="205"/>
      <c r="AT329" s="206" t="s">
        <v>136</v>
      </c>
      <c r="AU329" s="206" t="s">
        <v>83</v>
      </c>
      <c r="AV329" s="12" t="s">
        <v>85</v>
      </c>
      <c r="AW329" s="12" t="s">
        <v>31</v>
      </c>
      <c r="AX329" s="12" t="s">
        <v>75</v>
      </c>
      <c r="AY329" s="206" t="s">
        <v>126</v>
      </c>
    </row>
    <row r="330" spans="1:65" s="13" customFormat="1" ht="11.25">
      <c r="B330" s="207"/>
      <c r="C330" s="208"/>
      <c r="D330" s="191" t="s">
        <v>136</v>
      </c>
      <c r="E330" s="209" t="s">
        <v>1</v>
      </c>
      <c r="F330" s="210" t="s">
        <v>138</v>
      </c>
      <c r="G330" s="208"/>
      <c r="H330" s="211">
        <v>24</v>
      </c>
      <c r="I330" s="212"/>
      <c r="J330" s="208"/>
      <c r="K330" s="208"/>
      <c r="L330" s="213"/>
      <c r="M330" s="214"/>
      <c r="N330" s="215"/>
      <c r="O330" s="215"/>
      <c r="P330" s="215"/>
      <c r="Q330" s="215"/>
      <c r="R330" s="215"/>
      <c r="S330" s="215"/>
      <c r="T330" s="216"/>
      <c r="AT330" s="217" t="s">
        <v>136</v>
      </c>
      <c r="AU330" s="217" t="s">
        <v>83</v>
      </c>
      <c r="AV330" s="13" t="s">
        <v>133</v>
      </c>
      <c r="AW330" s="13" t="s">
        <v>31</v>
      </c>
      <c r="AX330" s="13" t="s">
        <v>83</v>
      </c>
      <c r="AY330" s="217" t="s">
        <v>126</v>
      </c>
    </row>
    <row r="331" spans="1:65" s="2" customFormat="1" ht="24.2" customHeight="1">
      <c r="A331" s="33"/>
      <c r="B331" s="34"/>
      <c r="C331" s="177" t="s">
        <v>284</v>
      </c>
      <c r="D331" s="177" t="s">
        <v>127</v>
      </c>
      <c r="E331" s="178" t="s">
        <v>312</v>
      </c>
      <c r="F331" s="179" t="s">
        <v>313</v>
      </c>
      <c r="G331" s="180" t="s">
        <v>142</v>
      </c>
      <c r="H331" s="181">
        <v>1</v>
      </c>
      <c r="I331" s="182"/>
      <c r="J331" s="183">
        <f>ROUND(I331*H331,2)</f>
        <v>0</v>
      </c>
      <c r="K331" s="179" t="s">
        <v>131</v>
      </c>
      <c r="L331" s="184"/>
      <c r="M331" s="185" t="s">
        <v>1</v>
      </c>
      <c r="N331" s="186" t="s">
        <v>40</v>
      </c>
      <c r="O331" s="70"/>
      <c r="P331" s="187">
        <f>O331*H331</f>
        <v>0</v>
      </c>
      <c r="Q331" s="187">
        <v>1.4</v>
      </c>
      <c r="R331" s="187">
        <f>Q331*H331</f>
        <v>1.4</v>
      </c>
      <c r="S331" s="187">
        <v>0</v>
      </c>
      <c r="T331" s="188">
        <f>S331*H331</f>
        <v>0</v>
      </c>
      <c r="U331" s="33"/>
      <c r="V331" s="33"/>
      <c r="W331" s="33"/>
      <c r="X331" s="33"/>
      <c r="Y331" s="33"/>
      <c r="Z331" s="33"/>
      <c r="AA331" s="33"/>
      <c r="AB331" s="33"/>
      <c r="AC331" s="33"/>
      <c r="AD331" s="33"/>
      <c r="AE331" s="33"/>
      <c r="AR331" s="189" t="s">
        <v>132</v>
      </c>
      <c r="AT331" s="189" t="s">
        <v>127</v>
      </c>
      <c r="AU331" s="189" t="s">
        <v>83</v>
      </c>
      <c r="AY331" s="16" t="s">
        <v>126</v>
      </c>
      <c r="BE331" s="190">
        <f>IF(N331="základní",J331,0)</f>
        <v>0</v>
      </c>
      <c r="BF331" s="190">
        <f>IF(N331="snížená",J331,0)</f>
        <v>0</v>
      </c>
      <c r="BG331" s="190">
        <f>IF(N331="zákl. přenesená",J331,0)</f>
        <v>0</v>
      </c>
      <c r="BH331" s="190">
        <f>IF(N331="sníž. přenesená",J331,0)</f>
        <v>0</v>
      </c>
      <c r="BI331" s="190">
        <f>IF(N331="nulová",J331,0)</f>
        <v>0</v>
      </c>
      <c r="BJ331" s="16" t="s">
        <v>83</v>
      </c>
      <c r="BK331" s="190">
        <f>ROUND(I331*H331,2)</f>
        <v>0</v>
      </c>
      <c r="BL331" s="16" t="s">
        <v>133</v>
      </c>
      <c r="BM331" s="189" t="s">
        <v>1546</v>
      </c>
    </row>
    <row r="332" spans="1:65" s="2" customFormat="1" ht="11.25">
      <c r="A332" s="33"/>
      <c r="B332" s="34"/>
      <c r="C332" s="35"/>
      <c r="D332" s="191" t="s">
        <v>135</v>
      </c>
      <c r="E332" s="35"/>
      <c r="F332" s="192" t="s">
        <v>313</v>
      </c>
      <c r="G332" s="35"/>
      <c r="H332" s="35"/>
      <c r="I332" s="193"/>
      <c r="J332" s="35"/>
      <c r="K332" s="35"/>
      <c r="L332" s="38"/>
      <c r="M332" s="194"/>
      <c r="N332" s="195"/>
      <c r="O332" s="70"/>
      <c r="P332" s="70"/>
      <c r="Q332" s="70"/>
      <c r="R332" s="70"/>
      <c r="S332" s="70"/>
      <c r="T332" s="71"/>
      <c r="U332" s="33"/>
      <c r="V332" s="33"/>
      <c r="W332" s="33"/>
      <c r="X332" s="33"/>
      <c r="Y332" s="33"/>
      <c r="Z332" s="33"/>
      <c r="AA332" s="33"/>
      <c r="AB332" s="33"/>
      <c r="AC332" s="33"/>
      <c r="AD332" s="33"/>
      <c r="AE332" s="33"/>
      <c r="AT332" s="16" t="s">
        <v>135</v>
      </c>
      <c r="AU332" s="16" t="s">
        <v>83</v>
      </c>
    </row>
    <row r="333" spans="1:65" s="14" customFormat="1" ht="11.25">
      <c r="B333" s="218"/>
      <c r="C333" s="219"/>
      <c r="D333" s="191" t="s">
        <v>136</v>
      </c>
      <c r="E333" s="220" t="s">
        <v>1</v>
      </c>
      <c r="F333" s="221" t="s">
        <v>1547</v>
      </c>
      <c r="G333" s="219"/>
      <c r="H333" s="220" t="s">
        <v>1</v>
      </c>
      <c r="I333" s="222"/>
      <c r="J333" s="219"/>
      <c r="K333" s="219"/>
      <c r="L333" s="223"/>
      <c r="M333" s="224"/>
      <c r="N333" s="225"/>
      <c r="O333" s="225"/>
      <c r="P333" s="225"/>
      <c r="Q333" s="225"/>
      <c r="R333" s="225"/>
      <c r="S333" s="225"/>
      <c r="T333" s="226"/>
      <c r="AT333" s="227" t="s">
        <v>136</v>
      </c>
      <c r="AU333" s="227" t="s">
        <v>83</v>
      </c>
      <c r="AV333" s="14" t="s">
        <v>83</v>
      </c>
      <c r="AW333" s="14" t="s">
        <v>31</v>
      </c>
      <c r="AX333" s="14" t="s">
        <v>75</v>
      </c>
      <c r="AY333" s="227" t="s">
        <v>126</v>
      </c>
    </row>
    <row r="334" spans="1:65" s="12" customFormat="1" ht="11.25">
      <c r="B334" s="196"/>
      <c r="C334" s="197"/>
      <c r="D334" s="191" t="s">
        <v>136</v>
      </c>
      <c r="E334" s="198" t="s">
        <v>1</v>
      </c>
      <c r="F334" s="199" t="s">
        <v>83</v>
      </c>
      <c r="G334" s="197"/>
      <c r="H334" s="200">
        <v>1</v>
      </c>
      <c r="I334" s="201"/>
      <c r="J334" s="197"/>
      <c r="K334" s="197"/>
      <c r="L334" s="202"/>
      <c r="M334" s="203"/>
      <c r="N334" s="204"/>
      <c r="O334" s="204"/>
      <c r="P334" s="204"/>
      <c r="Q334" s="204"/>
      <c r="R334" s="204"/>
      <c r="S334" s="204"/>
      <c r="T334" s="205"/>
      <c r="AT334" s="206" t="s">
        <v>136</v>
      </c>
      <c r="AU334" s="206" t="s">
        <v>83</v>
      </c>
      <c r="AV334" s="12" t="s">
        <v>85</v>
      </c>
      <c r="AW334" s="12" t="s">
        <v>31</v>
      </c>
      <c r="AX334" s="12" t="s">
        <v>75</v>
      </c>
      <c r="AY334" s="206" t="s">
        <v>126</v>
      </c>
    </row>
    <row r="335" spans="1:65" s="13" customFormat="1" ht="11.25">
      <c r="B335" s="207"/>
      <c r="C335" s="208"/>
      <c r="D335" s="191" t="s">
        <v>136</v>
      </c>
      <c r="E335" s="209" t="s">
        <v>1</v>
      </c>
      <c r="F335" s="210" t="s">
        <v>138</v>
      </c>
      <c r="G335" s="208"/>
      <c r="H335" s="211">
        <v>1</v>
      </c>
      <c r="I335" s="212"/>
      <c r="J335" s="208"/>
      <c r="K335" s="208"/>
      <c r="L335" s="213"/>
      <c r="M335" s="214"/>
      <c r="N335" s="215"/>
      <c r="O335" s="215"/>
      <c r="P335" s="215"/>
      <c r="Q335" s="215"/>
      <c r="R335" s="215"/>
      <c r="S335" s="215"/>
      <c r="T335" s="216"/>
      <c r="AT335" s="217" t="s">
        <v>136</v>
      </c>
      <c r="AU335" s="217" t="s">
        <v>83</v>
      </c>
      <c r="AV335" s="13" t="s">
        <v>133</v>
      </c>
      <c r="AW335" s="13" t="s">
        <v>31</v>
      </c>
      <c r="AX335" s="13" t="s">
        <v>83</v>
      </c>
      <c r="AY335" s="217" t="s">
        <v>126</v>
      </c>
    </row>
    <row r="336" spans="1:65" s="2" customFormat="1" ht="24.2" customHeight="1">
      <c r="A336" s="33"/>
      <c r="B336" s="34"/>
      <c r="C336" s="177" t="s">
        <v>290</v>
      </c>
      <c r="D336" s="177" t="s">
        <v>127</v>
      </c>
      <c r="E336" s="178" t="s">
        <v>317</v>
      </c>
      <c r="F336" s="179" t="s">
        <v>1548</v>
      </c>
      <c r="G336" s="180" t="s">
        <v>142</v>
      </c>
      <c r="H336" s="181">
        <v>1</v>
      </c>
      <c r="I336" s="182"/>
      <c r="J336" s="183">
        <f>ROUND(I336*H336,2)</f>
        <v>0</v>
      </c>
      <c r="K336" s="179" t="s">
        <v>1</v>
      </c>
      <c r="L336" s="184"/>
      <c r="M336" s="185" t="s">
        <v>1</v>
      </c>
      <c r="N336" s="186" t="s">
        <v>40</v>
      </c>
      <c r="O336" s="70"/>
      <c r="P336" s="187">
        <f>O336*H336</f>
        <v>0</v>
      </c>
      <c r="Q336" s="187">
        <v>0.35</v>
      </c>
      <c r="R336" s="187">
        <f>Q336*H336</f>
        <v>0.35</v>
      </c>
      <c r="S336" s="187">
        <v>0</v>
      </c>
      <c r="T336" s="188">
        <f>S336*H336</f>
        <v>0</v>
      </c>
      <c r="U336" s="33"/>
      <c r="V336" s="33"/>
      <c r="W336" s="33"/>
      <c r="X336" s="33"/>
      <c r="Y336" s="33"/>
      <c r="Z336" s="33"/>
      <c r="AA336" s="33"/>
      <c r="AB336" s="33"/>
      <c r="AC336" s="33"/>
      <c r="AD336" s="33"/>
      <c r="AE336" s="33"/>
      <c r="AR336" s="189" t="s">
        <v>132</v>
      </c>
      <c r="AT336" s="189" t="s">
        <v>127</v>
      </c>
      <c r="AU336" s="189" t="s">
        <v>83</v>
      </c>
      <c r="AY336" s="16" t="s">
        <v>126</v>
      </c>
      <c r="BE336" s="190">
        <f>IF(N336="základní",J336,0)</f>
        <v>0</v>
      </c>
      <c r="BF336" s="190">
        <f>IF(N336="snížená",J336,0)</f>
        <v>0</v>
      </c>
      <c r="BG336" s="190">
        <f>IF(N336="zákl. přenesená",J336,0)</f>
        <v>0</v>
      </c>
      <c r="BH336" s="190">
        <f>IF(N336="sníž. přenesená",J336,0)</f>
        <v>0</v>
      </c>
      <c r="BI336" s="190">
        <f>IF(N336="nulová",J336,0)</f>
        <v>0</v>
      </c>
      <c r="BJ336" s="16" t="s">
        <v>83</v>
      </c>
      <c r="BK336" s="190">
        <f>ROUND(I336*H336,2)</f>
        <v>0</v>
      </c>
      <c r="BL336" s="16" t="s">
        <v>133</v>
      </c>
      <c r="BM336" s="189" t="s">
        <v>1549</v>
      </c>
    </row>
    <row r="337" spans="1:65" s="2" customFormat="1" ht="11.25">
      <c r="A337" s="33"/>
      <c r="B337" s="34"/>
      <c r="C337" s="35"/>
      <c r="D337" s="191" t="s">
        <v>135</v>
      </c>
      <c r="E337" s="35"/>
      <c r="F337" s="192" t="s">
        <v>318</v>
      </c>
      <c r="G337" s="35"/>
      <c r="H337" s="35"/>
      <c r="I337" s="193"/>
      <c r="J337" s="35"/>
      <c r="K337" s="35"/>
      <c r="L337" s="38"/>
      <c r="M337" s="194"/>
      <c r="N337" s="195"/>
      <c r="O337" s="70"/>
      <c r="P337" s="70"/>
      <c r="Q337" s="70"/>
      <c r="R337" s="70"/>
      <c r="S337" s="70"/>
      <c r="T337" s="71"/>
      <c r="U337" s="33"/>
      <c r="V337" s="33"/>
      <c r="W337" s="33"/>
      <c r="X337" s="33"/>
      <c r="Y337" s="33"/>
      <c r="Z337" s="33"/>
      <c r="AA337" s="33"/>
      <c r="AB337" s="33"/>
      <c r="AC337" s="33"/>
      <c r="AD337" s="33"/>
      <c r="AE337" s="33"/>
      <c r="AT337" s="16" t="s">
        <v>135</v>
      </c>
      <c r="AU337" s="16" t="s">
        <v>83</v>
      </c>
    </row>
    <row r="338" spans="1:65" s="14" customFormat="1" ht="11.25">
      <c r="B338" s="218"/>
      <c r="C338" s="219"/>
      <c r="D338" s="191" t="s">
        <v>136</v>
      </c>
      <c r="E338" s="220" t="s">
        <v>1</v>
      </c>
      <c r="F338" s="221" t="s">
        <v>1550</v>
      </c>
      <c r="G338" s="219"/>
      <c r="H338" s="220" t="s">
        <v>1</v>
      </c>
      <c r="I338" s="222"/>
      <c r="J338" s="219"/>
      <c r="K338" s="219"/>
      <c r="L338" s="223"/>
      <c r="M338" s="224"/>
      <c r="N338" s="225"/>
      <c r="O338" s="225"/>
      <c r="P338" s="225"/>
      <c r="Q338" s="225"/>
      <c r="R338" s="225"/>
      <c r="S338" s="225"/>
      <c r="T338" s="226"/>
      <c r="AT338" s="227" t="s">
        <v>136</v>
      </c>
      <c r="AU338" s="227" t="s">
        <v>83</v>
      </c>
      <c r="AV338" s="14" t="s">
        <v>83</v>
      </c>
      <c r="AW338" s="14" t="s">
        <v>31</v>
      </c>
      <c r="AX338" s="14" t="s">
        <v>75</v>
      </c>
      <c r="AY338" s="227" t="s">
        <v>126</v>
      </c>
    </row>
    <row r="339" spans="1:65" s="12" customFormat="1" ht="11.25">
      <c r="B339" s="196"/>
      <c r="C339" s="197"/>
      <c r="D339" s="191" t="s">
        <v>136</v>
      </c>
      <c r="E339" s="198" t="s">
        <v>1</v>
      </c>
      <c r="F339" s="199" t="s">
        <v>83</v>
      </c>
      <c r="G339" s="197"/>
      <c r="H339" s="200">
        <v>1</v>
      </c>
      <c r="I339" s="201"/>
      <c r="J339" s="197"/>
      <c r="K339" s="197"/>
      <c r="L339" s="202"/>
      <c r="M339" s="203"/>
      <c r="N339" s="204"/>
      <c r="O339" s="204"/>
      <c r="P339" s="204"/>
      <c r="Q339" s="204"/>
      <c r="R339" s="204"/>
      <c r="S339" s="204"/>
      <c r="T339" s="205"/>
      <c r="AT339" s="206" t="s">
        <v>136</v>
      </c>
      <c r="AU339" s="206" t="s">
        <v>83</v>
      </c>
      <c r="AV339" s="12" t="s">
        <v>85</v>
      </c>
      <c r="AW339" s="12" t="s">
        <v>31</v>
      </c>
      <c r="AX339" s="12" t="s">
        <v>75</v>
      </c>
      <c r="AY339" s="206" t="s">
        <v>126</v>
      </c>
    </row>
    <row r="340" spans="1:65" s="13" customFormat="1" ht="11.25">
      <c r="B340" s="207"/>
      <c r="C340" s="208"/>
      <c r="D340" s="191" t="s">
        <v>136</v>
      </c>
      <c r="E340" s="209" t="s">
        <v>1</v>
      </c>
      <c r="F340" s="210" t="s">
        <v>138</v>
      </c>
      <c r="G340" s="208"/>
      <c r="H340" s="211">
        <v>1</v>
      </c>
      <c r="I340" s="212"/>
      <c r="J340" s="208"/>
      <c r="K340" s="208"/>
      <c r="L340" s="213"/>
      <c r="M340" s="214"/>
      <c r="N340" s="215"/>
      <c r="O340" s="215"/>
      <c r="P340" s="215"/>
      <c r="Q340" s="215"/>
      <c r="R340" s="215"/>
      <c r="S340" s="215"/>
      <c r="T340" s="216"/>
      <c r="AT340" s="217" t="s">
        <v>136</v>
      </c>
      <c r="AU340" s="217" t="s">
        <v>83</v>
      </c>
      <c r="AV340" s="13" t="s">
        <v>133</v>
      </c>
      <c r="AW340" s="13" t="s">
        <v>31</v>
      </c>
      <c r="AX340" s="13" t="s">
        <v>83</v>
      </c>
      <c r="AY340" s="217" t="s">
        <v>126</v>
      </c>
    </row>
    <row r="341" spans="1:65" s="2" customFormat="1" ht="16.5" customHeight="1">
      <c r="A341" s="33"/>
      <c r="B341" s="34"/>
      <c r="C341" s="177" t="s">
        <v>294</v>
      </c>
      <c r="D341" s="177" t="s">
        <v>127</v>
      </c>
      <c r="E341" s="178" t="s">
        <v>1551</v>
      </c>
      <c r="F341" s="179" t="s">
        <v>1552</v>
      </c>
      <c r="G341" s="180" t="s">
        <v>142</v>
      </c>
      <c r="H341" s="181">
        <v>3</v>
      </c>
      <c r="I341" s="182"/>
      <c r="J341" s="183">
        <f>ROUND(I341*H341,2)</f>
        <v>0</v>
      </c>
      <c r="K341" s="179" t="s">
        <v>131</v>
      </c>
      <c r="L341" s="184"/>
      <c r="M341" s="185" t="s">
        <v>1</v>
      </c>
      <c r="N341" s="186" t="s">
        <v>40</v>
      </c>
      <c r="O341" s="70"/>
      <c r="P341" s="187">
        <f>O341*H341</f>
        <v>0</v>
      </c>
      <c r="Q341" s="187">
        <v>0.88</v>
      </c>
      <c r="R341" s="187">
        <f>Q341*H341</f>
        <v>2.64</v>
      </c>
      <c r="S341" s="187">
        <v>0</v>
      </c>
      <c r="T341" s="188">
        <f>S341*H341</f>
        <v>0</v>
      </c>
      <c r="U341" s="33"/>
      <c r="V341" s="33"/>
      <c r="W341" s="33"/>
      <c r="X341" s="33"/>
      <c r="Y341" s="33"/>
      <c r="Z341" s="33"/>
      <c r="AA341" s="33"/>
      <c r="AB341" s="33"/>
      <c r="AC341" s="33"/>
      <c r="AD341" s="33"/>
      <c r="AE341" s="33"/>
      <c r="AR341" s="189" t="s">
        <v>132</v>
      </c>
      <c r="AT341" s="189" t="s">
        <v>127</v>
      </c>
      <c r="AU341" s="189" t="s">
        <v>83</v>
      </c>
      <c r="AY341" s="16" t="s">
        <v>126</v>
      </c>
      <c r="BE341" s="190">
        <f>IF(N341="základní",J341,0)</f>
        <v>0</v>
      </c>
      <c r="BF341" s="190">
        <f>IF(N341="snížená",J341,0)</f>
        <v>0</v>
      </c>
      <c r="BG341" s="190">
        <f>IF(N341="zákl. přenesená",J341,0)</f>
        <v>0</v>
      </c>
      <c r="BH341" s="190">
        <f>IF(N341="sníž. přenesená",J341,0)</f>
        <v>0</v>
      </c>
      <c r="BI341" s="190">
        <f>IF(N341="nulová",J341,0)</f>
        <v>0</v>
      </c>
      <c r="BJ341" s="16" t="s">
        <v>83</v>
      </c>
      <c r="BK341" s="190">
        <f>ROUND(I341*H341,2)</f>
        <v>0</v>
      </c>
      <c r="BL341" s="16" t="s">
        <v>133</v>
      </c>
      <c r="BM341" s="189" t="s">
        <v>1553</v>
      </c>
    </row>
    <row r="342" spans="1:65" s="2" customFormat="1" ht="11.25">
      <c r="A342" s="33"/>
      <c r="B342" s="34"/>
      <c r="C342" s="35"/>
      <c r="D342" s="191" t="s">
        <v>135</v>
      </c>
      <c r="E342" s="35"/>
      <c r="F342" s="192" t="s">
        <v>1552</v>
      </c>
      <c r="G342" s="35"/>
      <c r="H342" s="35"/>
      <c r="I342" s="193"/>
      <c r="J342" s="35"/>
      <c r="K342" s="35"/>
      <c r="L342" s="38"/>
      <c r="M342" s="194"/>
      <c r="N342" s="195"/>
      <c r="O342" s="70"/>
      <c r="P342" s="70"/>
      <c r="Q342" s="70"/>
      <c r="R342" s="70"/>
      <c r="S342" s="70"/>
      <c r="T342" s="71"/>
      <c r="U342" s="33"/>
      <c r="V342" s="33"/>
      <c r="W342" s="33"/>
      <c r="X342" s="33"/>
      <c r="Y342" s="33"/>
      <c r="Z342" s="33"/>
      <c r="AA342" s="33"/>
      <c r="AB342" s="33"/>
      <c r="AC342" s="33"/>
      <c r="AD342" s="33"/>
      <c r="AE342" s="33"/>
      <c r="AT342" s="16" t="s">
        <v>135</v>
      </c>
      <c r="AU342" s="16" t="s">
        <v>83</v>
      </c>
    </row>
    <row r="343" spans="1:65" s="14" customFormat="1" ht="11.25">
      <c r="B343" s="218"/>
      <c r="C343" s="219"/>
      <c r="D343" s="191" t="s">
        <v>136</v>
      </c>
      <c r="E343" s="220" t="s">
        <v>1</v>
      </c>
      <c r="F343" s="221" t="s">
        <v>1554</v>
      </c>
      <c r="G343" s="219"/>
      <c r="H343" s="220" t="s">
        <v>1</v>
      </c>
      <c r="I343" s="222"/>
      <c r="J343" s="219"/>
      <c r="K343" s="219"/>
      <c r="L343" s="223"/>
      <c r="M343" s="224"/>
      <c r="N343" s="225"/>
      <c r="O343" s="225"/>
      <c r="P343" s="225"/>
      <c r="Q343" s="225"/>
      <c r="R343" s="225"/>
      <c r="S343" s="225"/>
      <c r="T343" s="226"/>
      <c r="AT343" s="227" t="s">
        <v>136</v>
      </c>
      <c r="AU343" s="227" t="s">
        <v>83</v>
      </c>
      <c r="AV343" s="14" t="s">
        <v>83</v>
      </c>
      <c r="AW343" s="14" t="s">
        <v>31</v>
      </c>
      <c r="AX343" s="14" t="s">
        <v>75</v>
      </c>
      <c r="AY343" s="227" t="s">
        <v>126</v>
      </c>
    </row>
    <row r="344" spans="1:65" s="12" customFormat="1" ht="11.25">
      <c r="B344" s="196"/>
      <c r="C344" s="197"/>
      <c r="D344" s="191" t="s">
        <v>136</v>
      </c>
      <c r="E344" s="198" t="s">
        <v>1</v>
      </c>
      <c r="F344" s="199" t="s">
        <v>125</v>
      </c>
      <c r="G344" s="197"/>
      <c r="H344" s="200">
        <v>3</v>
      </c>
      <c r="I344" s="201"/>
      <c r="J344" s="197"/>
      <c r="K344" s="197"/>
      <c r="L344" s="202"/>
      <c r="M344" s="203"/>
      <c r="N344" s="204"/>
      <c r="O344" s="204"/>
      <c r="P344" s="204"/>
      <c r="Q344" s="204"/>
      <c r="R344" s="204"/>
      <c r="S344" s="204"/>
      <c r="T344" s="205"/>
      <c r="AT344" s="206" t="s">
        <v>136</v>
      </c>
      <c r="AU344" s="206" t="s">
        <v>83</v>
      </c>
      <c r="AV344" s="12" t="s">
        <v>85</v>
      </c>
      <c r="AW344" s="12" t="s">
        <v>31</v>
      </c>
      <c r="AX344" s="12" t="s">
        <v>75</v>
      </c>
      <c r="AY344" s="206" t="s">
        <v>126</v>
      </c>
    </row>
    <row r="345" spans="1:65" s="13" customFormat="1" ht="11.25">
      <c r="B345" s="207"/>
      <c r="C345" s="208"/>
      <c r="D345" s="191" t="s">
        <v>136</v>
      </c>
      <c r="E345" s="209" t="s">
        <v>1</v>
      </c>
      <c r="F345" s="210" t="s">
        <v>138</v>
      </c>
      <c r="G345" s="208"/>
      <c r="H345" s="211">
        <v>3</v>
      </c>
      <c r="I345" s="212"/>
      <c r="J345" s="208"/>
      <c r="K345" s="208"/>
      <c r="L345" s="213"/>
      <c r="M345" s="214"/>
      <c r="N345" s="215"/>
      <c r="O345" s="215"/>
      <c r="P345" s="215"/>
      <c r="Q345" s="215"/>
      <c r="R345" s="215"/>
      <c r="S345" s="215"/>
      <c r="T345" s="216"/>
      <c r="AT345" s="217" t="s">
        <v>136</v>
      </c>
      <c r="AU345" s="217" t="s">
        <v>83</v>
      </c>
      <c r="AV345" s="13" t="s">
        <v>133</v>
      </c>
      <c r="AW345" s="13" t="s">
        <v>31</v>
      </c>
      <c r="AX345" s="13" t="s">
        <v>83</v>
      </c>
      <c r="AY345" s="217" t="s">
        <v>126</v>
      </c>
    </row>
    <row r="346" spans="1:65" s="2" customFormat="1" ht="16.5" customHeight="1">
      <c r="A346" s="33"/>
      <c r="B346" s="34"/>
      <c r="C346" s="177" t="s">
        <v>300</v>
      </c>
      <c r="D346" s="177" t="s">
        <v>127</v>
      </c>
      <c r="E346" s="178" t="s">
        <v>345</v>
      </c>
      <c r="F346" s="179" t="s">
        <v>346</v>
      </c>
      <c r="G346" s="180" t="s">
        <v>347</v>
      </c>
      <c r="H346" s="181">
        <v>17629.2</v>
      </c>
      <c r="I346" s="182"/>
      <c r="J346" s="183">
        <f>ROUND(I346*H346,2)</f>
        <v>0</v>
      </c>
      <c r="K346" s="179" t="s">
        <v>131</v>
      </c>
      <c r="L346" s="184"/>
      <c r="M346" s="185" t="s">
        <v>1</v>
      </c>
      <c r="N346" s="186" t="s">
        <v>40</v>
      </c>
      <c r="O346" s="70"/>
      <c r="P346" s="187">
        <f>O346*H346</f>
        <v>0</v>
      </c>
      <c r="Q346" s="187">
        <v>1</v>
      </c>
      <c r="R346" s="187">
        <f>Q346*H346</f>
        <v>17629.2</v>
      </c>
      <c r="S346" s="187">
        <v>0</v>
      </c>
      <c r="T346" s="188">
        <f>S346*H346</f>
        <v>0</v>
      </c>
      <c r="U346" s="33"/>
      <c r="V346" s="33"/>
      <c r="W346" s="33"/>
      <c r="X346" s="33"/>
      <c r="Y346" s="33"/>
      <c r="Z346" s="33"/>
      <c r="AA346" s="33"/>
      <c r="AB346" s="33"/>
      <c r="AC346" s="33"/>
      <c r="AD346" s="33"/>
      <c r="AE346" s="33"/>
      <c r="AR346" s="189" t="s">
        <v>132</v>
      </c>
      <c r="AT346" s="189" t="s">
        <v>127</v>
      </c>
      <c r="AU346" s="189" t="s">
        <v>83</v>
      </c>
      <c r="AY346" s="16" t="s">
        <v>126</v>
      </c>
      <c r="BE346" s="190">
        <f>IF(N346="základní",J346,0)</f>
        <v>0</v>
      </c>
      <c r="BF346" s="190">
        <f>IF(N346="snížená",J346,0)</f>
        <v>0</v>
      </c>
      <c r="BG346" s="190">
        <f>IF(N346="zákl. přenesená",J346,0)</f>
        <v>0</v>
      </c>
      <c r="BH346" s="190">
        <f>IF(N346="sníž. přenesená",J346,0)</f>
        <v>0</v>
      </c>
      <c r="BI346" s="190">
        <f>IF(N346="nulová",J346,0)</f>
        <v>0</v>
      </c>
      <c r="BJ346" s="16" t="s">
        <v>83</v>
      </c>
      <c r="BK346" s="190">
        <f>ROUND(I346*H346,2)</f>
        <v>0</v>
      </c>
      <c r="BL346" s="16" t="s">
        <v>133</v>
      </c>
      <c r="BM346" s="189" t="s">
        <v>1555</v>
      </c>
    </row>
    <row r="347" spans="1:65" s="2" customFormat="1" ht="11.25">
      <c r="A347" s="33"/>
      <c r="B347" s="34"/>
      <c r="C347" s="35"/>
      <c r="D347" s="191" t="s">
        <v>135</v>
      </c>
      <c r="E347" s="35"/>
      <c r="F347" s="192" t="s">
        <v>346</v>
      </c>
      <c r="G347" s="35"/>
      <c r="H347" s="35"/>
      <c r="I347" s="193"/>
      <c r="J347" s="35"/>
      <c r="K347" s="35"/>
      <c r="L347" s="38"/>
      <c r="M347" s="194"/>
      <c r="N347" s="195"/>
      <c r="O347" s="70"/>
      <c r="P347" s="70"/>
      <c r="Q347" s="70"/>
      <c r="R347" s="70"/>
      <c r="S347" s="70"/>
      <c r="T347" s="71"/>
      <c r="U347" s="33"/>
      <c r="V347" s="33"/>
      <c r="W347" s="33"/>
      <c r="X347" s="33"/>
      <c r="Y347" s="33"/>
      <c r="Z347" s="33"/>
      <c r="AA347" s="33"/>
      <c r="AB347" s="33"/>
      <c r="AC347" s="33"/>
      <c r="AD347" s="33"/>
      <c r="AE347" s="33"/>
      <c r="AT347" s="16" t="s">
        <v>135</v>
      </c>
      <c r="AU347" s="16" t="s">
        <v>83</v>
      </c>
    </row>
    <row r="348" spans="1:65" s="12" customFormat="1" ht="11.25">
      <c r="B348" s="196"/>
      <c r="C348" s="197"/>
      <c r="D348" s="191" t="s">
        <v>136</v>
      </c>
      <c r="E348" s="198" t="s">
        <v>1</v>
      </c>
      <c r="F348" s="199" t="s">
        <v>1556</v>
      </c>
      <c r="G348" s="197"/>
      <c r="H348" s="200">
        <v>17629.2</v>
      </c>
      <c r="I348" s="201"/>
      <c r="J348" s="197"/>
      <c r="K348" s="197"/>
      <c r="L348" s="202"/>
      <c r="M348" s="203"/>
      <c r="N348" s="204"/>
      <c r="O348" s="204"/>
      <c r="P348" s="204"/>
      <c r="Q348" s="204"/>
      <c r="R348" s="204"/>
      <c r="S348" s="204"/>
      <c r="T348" s="205"/>
      <c r="AT348" s="206" t="s">
        <v>136</v>
      </c>
      <c r="AU348" s="206" t="s">
        <v>83</v>
      </c>
      <c r="AV348" s="12" t="s">
        <v>85</v>
      </c>
      <c r="AW348" s="12" t="s">
        <v>31</v>
      </c>
      <c r="AX348" s="12" t="s">
        <v>75</v>
      </c>
      <c r="AY348" s="206" t="s">
        <v>126</v>
      </c>
    </row>
    <row r="349" spans="1:65" s="13" customFormat="1" ht="11.25">
      <c r="B349" s="207"/>
      <c r="C349" s="208"/>
      <c r="D349" s="191" t="s">
        <v>136</v>
      </c>
      <c r="E349" s="209" t="s">
        <v>1</v>
      </c>
      <c r="F349" s="210" t="s">
        <v>138</v>
      </c>
      <c r="G349" s="208"/>
      <c r="H349" s="211">
        <v>17629.2</v>
      </c>
      <c r="I349" s="212"/>
      <c r="J349" s="208"/>
      <c r="K349" s="208"/>
      <c r="L349" s="213"/>
      <c r="M349" s="214"/>
      <c r="N349" s="215"/>
      <c r="O349" s="215"/>
      <c r="P349" s="215"/>
      <c r="Q349" s="215"/>
      <c r="R349" s="215"/>
      <c r="S349" s="215"/>
      <c r="T349" s="216"/>
      <c r="AT349" s="217" t="s">
        <v>136</v>
      </c>
      <c r="AU349" s="217" t="s">
        <v>83</v>
      </c>
      <c r="AV349" s="13" t="s">
        <v>133</v>
      </c>
      <c r="AW349" s="13" t="s">
        <v>31</v>
      </c>
      <c r="AX349" s="13" t="s">
        <v>83</v>
      </c>
      <c r="AY349" s="217" t="s">
        <v>126</v>
      </c>
    </row>
    <row r="350" spans="1:65" s="2" customFormat="1" ht="16.5" customHeight="1">
      <c r="A350" s="33"/>
      <c r="B350" s="34"/>
      <c r="C350" s="177" t="s">
        <v>305</v>
      </c>
      <c r="D350" s="177" t="s">
        <v>127</v>
      </c>
      <c r="E350" s="178" t="s">
        <v>351</v>
      </c>
      <c r="F350" s="179" t="s">
        <v>352</v>
      </c>
      <c r="G350" s="180" t="s">
        <v>347</v>
      </c>
      <c r="H350" s="181">
        <v>8.8000000000000007</v>
      </c>
      <c r="I350" s="182"/>
      <c r="J350" s="183">
        <f>ROUND(I350*H350,2)</f>
        <v>0</v>
      </c>
      <c r="K350" s="179" t="s">
        <v>131</v>
      </c>
      <c r="L350" s="184"/>
      <c r="M350" s="185" t="s">
        <v>1</v>
      </c>
      <c r="N350" s="186" t="s">
        <v>40</v>
      </c>
      <c r="O350" s="70"/>
      <c r="P350" s="187">
        <f>O350*H350</f>
        <v>0</v>
      </c>
      <c r="Q350" s="187">
        <v>1</v>
      </c>
      <c r="R350" s="187">
        <f>Q350*H350</f>
        <v>8.8000000000000007</v>
      </c>
      <c r="S350" s="187">
        <v>0</v>
      </c>
      <c r="T350" s="188">
        <f>S350*H350</f>
        <v>0</v>
      </c>
      <c r="U350" s="33"/>
      <c r="V350" s="33"/>
      <c r="W350" s="33"/>
      <c r="X350" s="33"/>
      <c r="Y350" s="33"/>
      <c r="Z350" s="33"/>
      <c r="AA350" s="33"/>
      <c r="AB350" s="33"/>
      <c r="AC350" s="33"/>
      <c r="AD350" s="33"/>
      <c r="AE350" s="33"/>
      <c r="AR350" s="189" t="s">
        <v>132</v>
      </c>
      <c r="AT350" s="189" t="s">
        <v>127</v>
      </c>
      <c r="AU350" s="189" t="s">
        <v>83</v>
      </c>
      <c r="AY350" s="16" t="s">
        <v>126</v>
      </c>
      <c r="BE350" s="190">
        <f>IF(N350="základní",J350,0)</f>
        <v>0</v>
      </c>
      <c r="BF350" s="190">
        <f>IF(N350="snížená",J350,0)</f>
        <v>0</v>
      </c>
      <c r="BG350" s="190">
        <f>IF(N350="zákl. přenesená",J350,0)</f>
        <v>0</v>
      </c>
      <c r="BH350" s="190">
        <f>IF(N350="sníž. přenesená",J350,0)</f>
        <v>0</v>
      </c>
      <c r="BI350" s="190">
        <f>IF(N350="nulová",J350,0)</f>
        <v>0</v>
      </c>
      <c r="BJ350" s="16" t="s">
        <v>83</v>
      </c>
      <c r="BK350" s="190">
        <f>ROUND(I350*H350,2)</f>
        <v>0</v>
      </c>
      <c r="BL350" s="16" t="s">
        <v>133</v>
      </c>
      <c r="BM350" s="189" t="s">
        <v>1557</v>
      </c>
    </row>
    <row r="351" spans="1:65" s="2" customFormat="1" ht="11.25">
      <c r="A351" s="33"/>
      <c r="B351" s="34"/>
      <c r="C351" s="35"/>
      <c r="D351" s="191" t="s">
        <v>135</v>
      </c>
      <c r="E351" s="35"/>
      <c r="F351" s="192" t="s">
        <v>352</v>
      </c>
      <c r="G351" s="35"/>
      <c r="H351" s="35"/>
      <c r="I351" s="193"/>
      <c r="J351" s="35"/>
      <c r="K351" s="35"/>
      <c r="L351" s="38"/>
      <c r="M351" s="194"/>
      <c r="N351" s="195"/>
      <c r="O351" s="70"/>
      <c r="P351" s="70"/>
      <c r="Q351" s="70"/>
      <c r="R351" s="70"/>
      <c r="S351" s="70"/>
      <c r="T351" s="71"/>
      <c r="U351" s="33"/>
      <c r="V351" s="33"/>
      <c r="W351" s="33"/>
      <c r="X351" s="33"/>
      <c r="Y351" s="33"/>
      <c r="Z351" s="33"/>
      <c r="AA351" s="33"/>
      <c r="AB351" s="33"/>
      <c r="AC351" s="33"/>
      <c r="AD351" s="33"/>
      <c r="AE351" s="33"/>
      <c r="AT351" s="16" t="s">
        <v>135</v>
      </c>
      <c r="AU351" s="16" t="s">
        <v>83</v>
      </c>
    </row>
    <row r="352" spans="1:65" s="12" customFormat="1" ht="11.25">
      <c r="B352" s="196"/>
      <c r="C352" s="197"/>
      <c r="D352" s="191" t="s">
        <v>136</v>
      </c>
      <c r="E352" s="198" t="s">
        <v>1</v>
      </c>
      <c r="F352" s="199" t="s">
        <v>699</v>
      </c>
      <c r="G352" s="197"/>
      <c r="H352" s="200">
        <v>8</v>
      </c>
      <c r="I352" s="201"/>
      <c r="J352" s="197"/>
      <c r="K352" s="197"/>
      <c r="L352" s="202"/>
      <c r="M352" s="203"/>
      <c r="N352" s="204"/>
      <c r="O352" s="204"/>
      <c r="P352" s="204"/>
      <c r="Q352" s="204"/>
      <c r="R352" s="204"/>
      <c r="S352" s="204"/>
      <c r="T352" s="205"/>
      <c r="AT352" s="206" t="s">
        <v>136</v>
      </c>
      <c r="AU352" s="206" t="s">
        <v>83</v>
      </c>
      <c r="AV352" s="12" t="s">
        <v>85</v>
      </c>
      <c r="AW352" s="12" t="s">
        <v>31</v>
      </c>
      <c r="AX352" s="12" t="s">
        <v>75</v>
      </c>
      <c r="AY352" s="206" t="s">
        <v>126</v>
      </c>
    </row>
    <row r="353" spans="1:65" s="14" customFormat="1" ht="11.25">
      <c r="B353" s="218"/>
      <c r="C353" s="219"/>
      <c r="D353" s="191" t="s">
        <v>136</v>
      </c>
      <c r="E353" s="220" t="s">
        <v>1</v>
      </c>
      <c r="F353" s="221" t="s">
        <v>1558</v>
      </c>
      <c r="G353" s="219"/>
      <c r="H353" s="220" t="s">
        <v>1</v>
      </c>
      <c r="I353" s="222"/>
      <c r="J353" s="219"/>
      <c r="K353" s="219"/>
      <c r="L353" s="223"/>
      <c r="M353" s="224"/>
      <c r="N353" s="225"/>
      <c r="O353" s="225"/>
      <c r="P353" s="225"/>
      <c r="Q353" s="225"/>
      <c r="R353" s="225"/>
      <c r="S353" s="225"/>
      <c r="T353" s="226"/>
      <c r="AT353" s="227" t="s">
        <v>136</v>
      </c>
      <c r="AU353" s="227" t="s">
        <v>83</v>
      </c>
      <c r="AV353" s="14" t="s">
        <v>83</v>
      </c>
      <c r="AW353" s="14" t="s">
        <v>31</v>
      </c>
      <c r="AX353" s="14" t="s">
        <v>75</v>
      </c>
      <c r="AY353" s="227" t="s">
        <v>126</v>
      </c>
    </row>
    <row r="354" spans="1:65" s="12" customFormat="1" ht="11.25">
      <c r="B354" s="196"/>
      <c r="C354" s="197"/>
      <c r="D354" s="191" t="s">
        <v>136</v>
      </c>
      <c r="E354" s="198" t="s">
        <v>1</v>
      </c>
      <c r="F354" s="199" t="s">
        <v>393</v>
      </c>
      <c r="G354" s="197"/>
      <c r="H354" s="200">
        <v>0.8</v>
      </c>
      <c r="I354" s="201"/>
      <c r="J354" s="197"/>
      <c r="K354" s="197"/>
      <c r="L354" s="202"/>
      <c r="M354" s="203"/>
      <c r="N354" s="204"/>
      <c r="O354" s="204"/>
      <c r="P354" s="204"/>
      <c r="Q354" s="204"/>
      <c r="R354" s="204"/>
      <c r="S354" s="204"/>
      <c r="T354" s="205"/>
      <c r="AT354" s="206" t="s">
        <v>136</v>
      </c>
      <c r="AU354" s="206" t="s">
        <v>83</v>
      </c>
      <c r="AV354" s="12" t="s">
        <v>85</v>
      </c>
      <c r="AW354" s="12" t="s">
        <v>31</v>
      </c>
      <c r="AX354" s="12" t="s">
        <v>75</v>
      </c>
      <c r="AY354" s="206" t="s">
        <v>126</v>
      </c>
    </row>
    <row r="355" spans="1:65" s="13" customFormat="1" ht="11.25">
      <c r="B355" s="207"/>
      <c r="C355" s="208"/>
      <c r="D355" s="191" t="s">
        <v>136</v>
      </c>
      <c r="E355" s="209" t="s">
        <v>1</v>
      </c>
      <c r="F355" s="210" t="s">
        <v>138</v>
      </c>
      <c r="G355" s="208"/>
      <c r="H355" s="211">
        <v>8.8000000000000007</v>
      </c>
      <c r="I355" s="212"/>
      <c r="J355" s="208"/>
      <c r="K355" s="208"/>
      <c r="L355" s="213"/>
      <c r="M355" s="214"/>
      <c r="N355" s="215"/>
      <c r="O355" s="215"/>
      <c r="P355" s="215"/>
      <c r="Q355" s="215"/>
      <c r="R355" s="215"/>
      <c r="S355" s="215"/>
      <c r="T355" s="216"/>
      <c r="AT355" s="217" t="s">
        <v>136</v>
      </c>
      <c r="AU355" s="217" t="s">
        <v>83</v>
      </c>
      <c r="AV355" s="13" t="s">
        <v>133</v>
      </c>
      <c r="AW355" s="13" t="s">
        <v>31</v>
      </c>
      <c r="AX355" s="13" t="s">
        <v>83</v>
      </c>
      <c r="AY355" s="217" t="s">
        <v>126</v>
      </c>
    </row>
    <row r="356" spans="1:65" s="2" customFormat="1" ht="24.2" customHeight="1">
      <c r="A356" s="33"/>
      <c r="B356" s="34"/>
      <c r="C356" s="177" t="s">
        <v>311</v>
      </c>
      <c r="D356" s="177" t="s">
        <v>127</v>
      </c>
      <c r="E356" s="178" t="s">
        <v>356</v>
      </c>
      <c r="F356" s="179" t="s">
        <v>357</v>
      </c>
      <c r="G356" s="180" t="s">
        <v>347</v>
      </c>
      <c r="H356" s="181">
        <v>24.6</v>
      </c>
      <c r="I356" s="182"/>
      <c r="J356" s="183">
        <f>ROUND(I356*H356,2)</f>
        <v>0</v>
      </c>
      <c r="K356" s="179" t="s">
        <v>131</v>
      </c>
      <c r="L356" s="184"/>
      <c r="M356" s="185" t="s">
        <v>1</v>
      </c>
      <c r="N356" s="186" t="s">
        <v>40</v>
      </c>
      <c r="O356" s="70"/>
      <c r="P356" s="187">
        <f>O356*H356</f>
        <v>0</v>
      </c>
      <c r="Q356" s="187">
        <v>1</v>
      </c>
      <c r="R356" s="187">
        <f>Q356*H356</f>
        <v>24.6</v>
      </c>
      <c r="S356" s="187">
        <v>0</v>
      </c>
      <c r="T356" s="188">
        <f>S356*H356</f>
        <v>0</v>
      </c>
      <c r="U356" s="33"/>
      <c r="V356" s="33"/>
      <c r="W356" s="33"/>
      <c r="X356" s="33"/>
      <c r="Y356" s="33"/>
      <c r="Z356" s="33"/>
      <c r="AA356" s="33"/>
      <c r="AB356" s="33"/>
      <c r="AC356" s="33"/>
      <c r="AD356" s="33"/>
      <c r="AE356" s="33"/>
      <c r="AR356" s="189" t="s">
        <v>132</v>
      </c>
      <c r="AT356" s="189" t="s">
        <v>127</v>
      </c>
      <c r="AU356" s="189" t="s">
        <v>83</v>
      </c>
      <c r="AY356" s="16" t="s">
        <v>126</v>
      </c>
      <c r="BE356" s="190">
        <f>IF(N356="základní",J356,0)</f>
        <v>0</v>
      </c>
      <c r="BF356" s="190">
        <f>IF(N356="snížená",J356,0)</f>
        <v>0</v>
      </c>
      <c r="BG356" s="190">
        <f>IF(N356="zákl. přenesená",J356,0)</f>
        <v>0</v>
      </c>
      <c r="BH356" s="190">
        <f>IF(N356="sníž. přenesená",J356,0)</f>
        <v>0</v>
      </c>
      <c r="BI356" s="190">
        <f>IF(N356="nulová",J356,0)</f>
        <v>0</v>
      </c>
      <c r="BJ356" s="16" t="s">
        <v>83</v>
      </c>
      <c r="BK356" s="190">
        <f>ROUND(I356*H356,2)</f>
        <v>0</v>
      </c>
      <c r="BL356" s="16" t="s">
        <v>133</v>
      </c>
      <c r="BM356" s="189" t="s">
        <v>1559</v>
      </c>
    </row>
    <row r="357" spans="1:65" s="2" customFormat="1" ht="11.25">
      <c r="A357" s="33"/>
      <c r="B357" s="34"/>
      <c r="C357" s="35"/>
      <c r="D357" s="191" t="s">
        <v>135</v>
      </c>
      <c r="E357" s="35"/>
      <c r="F357" s="192" t="s">
        <v>357</v>
      </c>
      <c r="G357" s="35"/>
      <c r="H357" s="35"/>
      <c r="I357" s="193"/>
      <c r="J357" s="35"/>
      <c r="K357" s="35"/>
      <c r="L357" s="38"/>
      <c r="M357" s="194"/>
      <c r="N357" s="195"/>
      <c r="O357" s="70"/>
      <c r="P357" s="70"/>
      <c r="Q357" s="70"/>
      <c r="R357" s="70"/>
      <c r="S357" s="70"/>
      <c r="T357" s="71"/>
      <c r="U357" s="33"/>
      <c r="V357" s="33"/>
      <c r="W357" s="33"/>
      <c r="X357" s="33"/>
      <c r="Y357" s="33"/>
      <c r="Z357" s="33"/>
      <c r="AA357" s="33"/>
      <c r="AB357" s="33"/>
      <c r="AC357" s="33"/>
      <c r="AD357" s="33"/>
      <c r="AE357" s="33"/>
      <c r="AT357" s="16" t="s">
        <v>135</v>
      </c>
      <c r="AU357" s="16" t="s">
        <v>83</v>
      </c>
    </row>
    <row r="358" spans="1:65" s="14" customFormat="1" ht="11.25">
      <c r="B358" s="218"/>
      <c r="C358" s="219"/>
      <c r="D358" s="191" t="s">
        <v>136</v>
      </c>
      <c r="E358" s="220" t="s">
        <v>1</v>
      </c>
      <c r="F358" s="221" t="s">
        <v>1560</v>
      </c>
      <c r="G358" s="219"/>
      <c r="H358" s="220" t="s">
        <v>1</v>
      </c>
      <c r="I358" s="222"/>
      <c r="J358" s="219"/>
      <c r="K358" s="219"/>
      <c r="L358" s="223"/>
      <c r="M358" s="224"/>
      <c r="N358" s="225"/>
      <c r="O358" s="225"/>
      <c r="P358" s="225"/>
      <c r="Q358" s="225"/>
      <c r="R358" s="225"/>
      <c r="S358" s="225"/>
      <c r="T358" s="226"/>
      <c r="AT358" s="227" t="s">
        <v>136</v>
      </c>
      <c r="AU358" s="227" t="s">
        <v>83</v>
      </c>
      <c r="AV358" s="14" t="s">
        <v>83</v>
      </c>
      <c r="AW358" s="14" t="s">
        <v>31</v>
      </c>
      <c r="AX358" s="14" t="s">
        <v>75</v>
      </c>
      <c r="AY358" s="227" t="s">
        <v>126</v>
      </c>
    </row>
    <row r="359" spans="1:65" s="12" customFormat="1" ht="11.25">
      <c r="B359" s="196"/>
      <c r="C359" s="197"/>
      <c r="D359" s="191" t="s">
        <v>136</v>
      </c>
      <c r="E359" s="198" t="s">
        <v>1</v>
      </c>
      <c r="F359" s="199" t="s">
        <v>1561</v>
      </c>
      <c r="G359" s="197"/>
      <c r="H359" s="200">
        <v>6.75</v>
      </c>
      <c r="I359" s="201"/>
      <c r="J359" s="197"/>
      <c r="K359" s="197"/>
      <c r="L359" s="202"/>
      <c r="M359" s="203"/>
      <c r="N359" s="204"/>
      <c r="O359" s="204"/>
      <c r="P359" s="204"/>
      <c r="Q359" s="204"/>
      <c r="R359" s="204"/>
      <c r="S359" s="204"/>
      <c r="T359" s="205"/>
      <c r="AT359" s="206" t="s">
        <v>136</v>
      </c>
      <c r="AU359" s="206" t="s">
        <v>83</v>
      </c>
      <c r="AV359" s="12" t="s">
        <v>85</v>
      </c>
      <c r="AW359" s="12" t="s">
        <v>31</v>
      </c>
      <c r="AX359" s="12" t="s">
        <v>75</v>
      </c>
      <c r="AY359" s="206" t="s">
        <v>126</v>
      </c>
    </row>
    <row r="360" spans="1:65" s="14" customFormat="1" ht="11.25">
      <c r="B360" s="218"/>
      <c r="C360" s="219"/>
      <c r="D360" s="191" t="s">
        <v>136</v>
      </c>
      <c r="E360" s="220" t="s">
        <v>1</v>
      </c>
      <c r="F360" s="221" t="s">
        <v>1562</v>
      </c>
      <c r="G360" s="219"/>
      <c r="H360" s="220" t="s">
        <v>1</v>
      </c>
      <c r="I360" s="222"/>
      <c r="J360" s="219"/>
      <c r="K360" s="219"/>
      <c r="L360" s="223"/>
      <c r="M360" s="224"/>
      <c r="N360" s="225"/>
      <c r="O360" s="225"/>
      <c r="P360" s="225"/>
      <c r="Q360" s="225"/>
      <c r="R360" s="225"/>
      <c r="S360" s="225"/>
      <c r="T360" s="226"/>
      <c r="AT360" s="227" t="s">
        <v>136</v>
      </c>
      <c r="AU360" s="227" t="s">
        <v>83</v>
      </c>
      <c r="AV360" s="14" t="s">
        <v>83</v>
      </c>
      <c r="AW360" s="14" t="s">
        <v>31</v>
      </c>
      <c r="AX360" s="14" t="s">
        <v>75</v>
      </c>
      <c r="AY360" s="227" t="s">
        <v>126</v>
      </c>
    </row>
    <row r="361" spans="1:65" s="12" customFormat="1" ht="11.25">
      <c r="B361" s="196"/>
      <c r="C361" s="197"/>
      <c r="D361" s="191" t="s">
        <v>136</v>
      </c>
      <c r="E361" s="198" t="s">
        <v>1</v>
      </c>
      <c r="F361" s="199" t="s">
        <v>1563</v>
      </c>
      <c r="G361" s="197"/>
      <c r="H361" s="200">
        <v>12</v>
      </c>
      <c r="I361" s="201"/>
      <c r="J361" s="197"/>
      <c r="K361" s="197"/>
      <c r="L361" s="202"/>
      <c r="M361" s="203"/>
      <c r="N361" s="204"/>
      <c r="O361" s="204"/>
      <c r="P361" s="204"/>
      <c r="Q361" s="204"/>
      <c r="R361" s="204"/>
      <c r="S361" s="204"/>
      <c r="T361" s="205"/>
      <c r="AT361" s="206" t="s">
        <v>136</v>
      </c>
      <c r="AU361" s="206" t="s">
        <v>83</v>
      </c>
      <c r="AV361" s="12" t="s">
        <v>85</v>
      </c>
      <c r="AW361" s="12" t="s">
        <v>31</v>
      </c>
      <c r="AX361" s="12" t="s">
        <v>75</v>
      </c>
      <c r="AY361" s="206" t="s">
        <v>126</v>
      </c>
    </row>
    <row r="362" spans="1:65" s="14" customFormat="1" ht="22.5">
      <c r="B362" s="218"/>
      <c r="C362" s="219"/>
      <c r="D362" s="191" t="s">
        <v>136</v>
      </c>
      <c r="E362" s="220" t="s">
        <v>1</v>
      </c>
      <c r="F362" s="221" t="s">
        <v>1564</v>
      </c>
      <c r="G362" s="219"/>
      <c r="H362" s="220" t="s">
        <v>1</v>
      </c>
      <c r="I362" s="222"/>
      <c r="J362" s="219"/>
      <c r="K362" s="219"/>
      <c r="L362" s="223"/>
      <c r="M362" s="224"/>
      <c r="N362" s="225"/>
      <c r="O362" s="225"/>
      <c r="P362" s="225"/>
      <c r="Q362" s="225"/>
      <c r="R362" s="225"/>
      <c r="S362" s="225"/>
      <c r="T362" s="226"/>
      <c r="AT362" s="227" t="s">
        <v>136</v>
      </c>
      <c r="AU362" s="227" t="s">
        <v>83</v>
      </c>
      <c r="AV362" s="14" t="s">
        <v>83</v>
      </c>
      <c r="AW362" s="14" t="s">
        <v>31</v>
      </c>
      <c r="AX362" s="14" t="s">
        <v>75</v>
      </c>
      <c r="AY362" s="227" t="s">
        <v>126</v>
      </c>
    </row>
    <row r="363" spans="1:65" s="12" customFormat="1" ht="11.25">
      <c r="B363" s="196"/>
      <c r="C363" s="197"/>
      <c r="D363" s="191" t="s">
        <v>136</v>
      </c>
      <c r="E363" s="198" t="s">
        <v>1</v>
      </c>
      <c r="F363" s="199" t="s">
        <v>1565</v>
      </c>
      <c r="G363" s="197"/>
      <c r="H363" s="200">
        <v>5.85</v>
      </c>
      <c r="I363" s="201"/>
      <c r="J363" s="197"/>
      <c r="K363" s="197"/>
      <c r="L363" s="202"/>
      <c r="M363" s="203"/>
      <c r="N363" s="204"/>
      <c r="O363" s="204"/>
      <c r="P363" s="204"/>
      <c r="Q363" s="204"/>
      <c r="R363" s="204"/>
      <c r="S363" s="204"/>
      <c r="T363" s="205"/>
      <c r="AT363" s="206" t="s">
        <v>136</v>
      </c>
      <c r="AU363" s="206" t="s">
        <v>83</v>
      </c>
      <c r="AV363" s="12" t="s">
        <v>85</v>
      </c>
      <c r="AW363" s="12" t="s">
        <v>31</v>
      </c>
      <c r="AX363" s="12" t="s">
        <v>75</v>
      </c>
      <c r="AY363" s="206" t="s">
        <v>126</v>
      </c>
    </row>
    <row r="364" spans="1:65" s="13" customFormat="1" ht="11.25">
      <c r="B364" s="207"/>
      <c r="C364" s="208"/>
      <c r="D364" s="191" t="s">
        <v>136</v>
      </c>
      <c r="E364" s="209" t="s">
        <v>1</v>
      </c>
      <c r="F364" s="210" t="s">
        <v>138</v>
      </c>
      <c r="G364" s="208"/>
      <c r="H364" s="211">
        <v>24.6</v>
      </c>
      <c r="I364" s="212"/>
      <c r="J364" s="208"/>
      <c r="K364" s="208"/>
      <c r="L364" s="213"/>
      <c r="M364" s="214"/>
      <c r="N364" s="215"/>
      <c r="O364" s="215"/>
      <c r="P364" s="215"/>
      <c r="Q364" s="215"/>
      <c r="R364" s="215"/>
      <c r="S364" s="215"/>
      <c r="T364" s="216"/>
      <c r="AT364" s="217" t="s">
        <v>136</v>
      </c>
      <c r="AU364" s="217" t="s">
        <v>83</v>
      </c>
      <c r="AV364" s="13" t="s">
        <v>133</v>
      </c>
      <c r="AW364" s="13" t="s">
        <v>31</v>
      </c>
      <c r="AX364" s="13" t="s">
        <v>83</v>
      </c>
      <c r="AY364" s="217" t="s">
        <v>126</v>
      </c>
    </row>
    <row r="365" spans="1:65" s="2" customFormat="1" ht="24.2" customHeight="1">
      <c r="A365" s="33"/>
      <c r="B365" s="34"/>
      <c r="C365" s="177" t="s">
        <v>316</v>
      </c>
      <c r="D365" s="177" t="s">
        <v>127</v>
      </c>
      <c r="E365" s="178" t="s">
        <v>369</v>
      </c>
      <c r="F365" s="179" t="s">
        <v>370</v>
      </c>
      <c r="G365" s="180" t="s">
        <v>347</v>
      </c>
      <c r="H365" s="181">
        <v>18.75</v>
      </c>
      <c r="I365" s="182"/>
      <c r="J365" s="183">
        <f>ROUND(I365*H365,2)</f>
        <v>0</v>
      </c>
      <c r="K365" s="179" t="s">
        <v>131</v>
      </c>
      <c r="L365" s="184"/>
      <c r="M365" s="185" t="s">
        <v>1</v>
      </c>
      <c r="N365" s="186" t="s">
        <v>40</v>
      </c>
      <c r="O365" s="70"/>
      <c r="P365" s="187">
        <f>O365*H365</f>
        <v>0</v>
      </c>
      <c r="Q365" s="187">
        <v>1</v>
      </c>
      <c r="R365" s="187">
        <f>Q365*H365</f>
        <v>18.75</v>
      </c>
      <c r="S365" s="187">
        <v>0</v>
      </c>
      <c r="T365" s="188">
        <f>S365*H365</f>
        <v>0</v>
      </c>
      <c r="U365" s="33"/>
      <c r="V365" s="33"/>
      <c r="W365" s="33"/>
      <c r="X365" s="33"/>
      <c r="Y365" s="33"/>
      <c r="Z365" s="33"/>
      <c r="AA365" s="33"/>
      <c r="AB365" s="33"/>
      <c r="AC365" s="33"/>
      <c r="AD365" s="33"/>
      <c r="AE365" s="33"/>
      <c r="AR365" s="189" t="s">
        <v>132</v>
      </c>
      <c r="AT365" s="189" t="s">
        <v>127</v>
      </c>
      <c r="AU365" s="189" t="s">
        <v>83</v>
      </c>
      <c r="AY365" s="16" t="s">
        <v>126</v>
      </c>
      <c r="BE365" s="190">
        <f>IF(N365="základní",J365,0)</f>
        <v>0</v>
      </c>
      <c r="BF365" s="190">
        <f>IF(N365="snížená",J365,0)</f>
        <v>0</v>
      </c>
      <c r="BG365" s="190">
        <f>IF(N365="zákl. přenesená",J365,0)</f>
        <v>0</v>
      </c>
      <c r="BH365" s="190">
        <f>IF(N365="sníž. přenesená",J365,0)</f>
        <v>0</v>
      </c>
      <c r="BI365" s="190">
        <f>IF(N365="nulová",J365,0)</f>
        <v>0</v>
      </c>
      <c r="BJ365" s="16" t="s">
        <v>83</v>
      </c>
      <c r="BK365" s="190">
        <f>ROUND(I365*H365,2)</f>
        <v>0</v>
      </c>
      <c r="BL365" s="16" t="s">
        <v>133</v>
      </c>
      <c r="BM365" s="189" t="s">
        <v>1566</v>
      </c>
    </row>
    <row r="366" spans="1:65" s="2" customFormat="1" ht="11.25">
      <c r="A366" s="33"/>
      <c r="B366" s="34"/>
      <c r="C366" s="35"/>
      <c r="D366" s="191" t="s">
        <v>135</v>
      </c>
      <c r="E366" s="35"/>
      <c r="F366" s="192" t="s">
        <v>370</v>
      </c>
      <c r="G366" s="35"/>
      <c r="H366" s="35"/>
      <c r="I366" s="193"/>
      <c r="J366" s="35"/>
      <c r="K366" s="35"/>
      <c r="L366" s="38"/>
      <c r="M366" s="194"/>
      <c r="N366" s="195"/>
      <c r="O366" s="70"/>
      <c r="P366" s="70"/>
      <c r="Q366" s="70"/>
      <c r="R366" s="70"/>
      <c r="S366" s="70"/>
      <c r="T366" s="71"/>
      <c r="U366" s="33"/>
      <c r="V366" s="33"/>
      <c r="W366" s="33"/>
      <c r="X366" s="33"/>
      <c r="Y366" s="33"/>
      <c r="Z366" s="33"/>
      <c r="AA366" s="33"/>
      <c r="AB366" s="33"/>
      <c r="AC366" s="33"/>
      <c r="AD366" s="33"/>
      <c r="AE366" s="33"/>
      <c r="AT366" s="16" t="s">
        <v>135</v>
      </c>
      <c r="AU366" s="16" t="s">
        <v>83</v>
      </c>
    </row>
    <row r="367" spans="1:65" s="14" customFormat="1" ht="11.25">
      <c r="B367" s="218"/>
      <c r="C367" s="219"/>
      <c r="D367" s="191" t="s">
        <v>136</v>
      </c>
      <c r="E367" s="220" t="s">
        <v>1</v>
      </c>
      <c r="F367" s="221" t="s">
        <v>1560</v>
      </c>
      <c r="G367" s="219"/>
      <c r="H367" s="220" t="s">
        <v>1</v>
      </c>
      <c r="I367" s="222"/>
      <c r="J367" s="219"/>
      <c r="K367" s="219"/>
      <c r="L367" s="223"/>
      <c r="M367" s="224"/>
      <c r="N367" s="225"/>
      <c r="O367" s="225"/>
      <c r="P367" s="225"/>
      <c r="Q367" s="225"/>
      <c r="R367" s="225"/>
      <c r="S367" s="225"/>
      <c r="T367" s="226"/>
      <c r="AT367" s="227" t="s">
        <v>136</v>
      </c>
      <c r="AU367" s="227" t="s">
        <v>83</v>
      </c>
      <c r="AV367" s="14" t="s">
        <v>83</v>
      </c>
      <c r="AW367" s="14" t="s">
        <v>31</v>
      </c>
      <c r="AX367" s="14" t="s">
        <v>75</v>
      </c>
      <c r="AY367" s="227" t="s">
        <v>126</v>
      </c>
    </row>
    <row r="368" spans="1:65" s="12" customFormat="1" ht="11.25">
      <c r="B368" s="196"/>
      <c r="C368" s="197"/>
      <c r="D368" s="191" t="s">
        <v>136</v>
      </c>
      <c r="E368" s="198" t="s">
        <v>1</v>
      </c>
      <c r="F368" s="199" t="s">
        <v>1561</v>
      </c>
      <c r="G368" s="197"/>
      <c r="H368" s="200">
        <v>6.75</v>
      </c>
      <c r="I368" s="201"/>
      <c r="J368" s="197"/>
      <c r="K368" s="197"/>
      <c r="L368" s="202"/>
      <c r="M368" s="203"/>
      <c r="N368" s="204"/>
      <c r="O368" s="204"/>
      <c r="P368" s="204"/>
      <c r="Q368" s="204"/>
      <c r="R368" s="204"/>
      <c r="S368" s="204"/>
      <c r="T368" s="205"/>
      <c r="AT368" s="206" t="s">
        <v>136</v>
      </c>
      <c r="AU368" s="206" t="s">
        <v>83</v>
      </c>
      <c r="AV368" s="12" t="s">
        <v>85</v>
      </c>
      <c r="AW368" s="12" t="s">
        <v>31</v>
      </c>
      <c r="AX368" s="12" t="s">
        <v>75</v>
      </c>
      <c r="AY368" s="206" t="s">
        <v>126</v>
      </c>
    </row>
    <row r="369" spans="1:65" s="14" customFormat="1" ht="11.25">
      <c r="B369" s="218"/>
      <c r="C369" s="219"/>
      <c r="D369" s="191" t="s">
        <v>136</v>
      </c>
      <c r="E369" s="220" t="s">
        <v>1</v>
      </c>
      <c r="F369" s="221" t="s">
        <v>1562</v>
      </c>
      <c r="G369" s="219"/>
      <c r="H369" s="220" t="s">
        <v>1</v>
      </c>
      <c r="I369" s="222"/>
      <c r="J369" s="219"/>
      <c r="K369" s="219"/>
      <c r="L369" s="223"/>
      <c r="M369" s="224"/>
      <c r="N369" s="225"/>
      <c r="O369" s="225"/>
      <c r="P369" s="225"/>
      <c r="Q369" s="225"/>
      <c r="R369" s="225"/>
      <c r="S369" s="225"/>
      <c r="T369" s="226"/>
      <c r="AT369" s="227" t="s">
        <v>136</v>
      </c>
      <c r="AU369" s="227" t="s">
        <v>83</v>
      </c>
      <c r="AV369" s="14" t="s">
        <v>83</v>
      </c>
      <c r="AW369" s="14" t="s">
        <v>31</v>
      </c>
      <c r="AX369" s="14" t="s">
        <v>75</v>
      </c>
      <c r="AY369" s="227" t="s">
        <v>126</v>
      </c>
    </row>
    <row r="370" spans="1:65" s="12" customFormat="1" ht="11.25">
      <c r="B370" s="196"/>
      <c r="C370" s="197"/>
      <c r="D370" s="191" t="s">
        <v>136</v>
      </c>
      <c r="E370" s="198" t="s">
        <v>1</v>
      </c>
      <c r="F370" s="199" t="s">
        <v>1563</v>
      </c>
      <c r="G370" s="197"/>
      <c r="H370" s="200">
        <v>12</v>
      </c>
      <c r="I370" s="201"/>
      <c r="J370" s="197"/>
      <c r="K370" s="197"/>
      <c r="L370" s="202"/>
      <c r="M370" s="203"/>
      <c r="N370" s="204"/>
      <c r="O370" s="204"/>
      <c r="P370" s="204"/>
      <c r="Q370" s="204"/>
      <c r="R370" s="204"/>
      <c r="S370" s="204"/>
      <c r="T370" s="205"/>
      <c r="AT370" s="206" t="s">
        <v>136</v>
      </c>
      <c r="AU370" s="206" t="s">
        <v>83</v>
      </c>
      <c r="AV370" s="12" t="s">
        <v>85</v>
      </c>
      <c r="AW370" s="12" t="s">
        <v>31</v>
      </c>
      <c r="AX370" s="12" t="s">
        <v>75</v>
      </c>
      <c r="AY370" s="206" t="s">
        <v>126</v>
      </c>
    </row>
    <row r="371" spans="1:65" s="13" customFormat="1" ht="11.25">
      <c r="B371" s="207"/>
      <c r="C371" s="208"/>
      <c r="D371" s="191" t="s">
        <v>136</v>
      </c>
      <c r="E371" s="209" t="s">
        <v>1</v>
      </c>
      <c r="F371" s="210" t="s">
        <v>138</v>
      </c>
      <c r="G371" s="208"/>
      <c r="H371" s="211">
        <v>18.75</v>
      </c>
      <c r="I371" s="212"/>
      <c r="J371" s="208"/>
      <c r="K371" s="208"/>
      <c r="L371" s="213"/>
      <c r="M371" s="214"/>
      <c r="N371" s="215"/>
      <c r="O371" s="215"/>
      <c r="P371" s="215"/>
      <c r="Q371" s="215"/>
      <c r="R371" s="215"/>
      <c r="S371" s="215"/>
      <c r="T371" s="216"/>
      <c r="AT371" s="217" t="s">
        <v>136</v>
      </c>
      <c r="AU371" s="217" t="s">
        <v>83</v>
      </c>
      <c r="AV371" s="13" t="s">
        <v>133</v>
      </c>
      <c r="AW371" s="13" t="s">
        <v>31</v>
      </c>
      <c r="AX371" s="13" t="s">
        <v>83</v>
      </c>
      <c r="AY371" s="217" t="s">
        <v>126</v>
      </c>
    </row>
    <row r="372" spans="1:65" s="2" customFormat="1" ht="16.5" customHeight="1">
      <c r="A372" s="33"/>
      <c r="B372" s="34"/>
      <c r="C372" s="177" t="s">
        <v>321</v>
      </c>
      <c r="D372" s="177" t="s">
        <v>127</v>
      </c>
      <c r="E372" s="178" t="s">
        <v>373</v>
      </c>
      <c r="F372" s="179" t="s">
        <v>374</v>
      </c>
      <c r="G372" s="180" t="s">
        <v>347</v>
      </c>
      <c r="H372" s="181">
        <v>0.92200000000000004</v>
      </c>
      <c r="I372" s="182"/>
      <c r="J372" s="183">
        <f>ROUND(I372*H372,2)</f>
        <v>0</v>
      </c>
      <c r="K372" s="179" t="s">
        <v>1</v>
      </c>
      <c r="L372" s="184"/>
      <c r="M372" s="185" t="s">
        <v>1</v>
      </c>
      <c r="N372" s="186" t="s">
        <v>40</v>
      </c>
      <c r="O372" s="70"/>
      <c r="P372" s="187">
        <f>O372*H372</f>
        <v>0</v>
      </c>
      <c r="Q372" s="187">
        <v>1</v>
      </c>
      <c r="R372" s="187">
        <f>Q372*H372</f>
        <v>0.92200000000000004</v>
      </c>
      <c r="S372" s="187">
        <v>0</v>
      </c>
      <c r="T372" s="188">
        <f>S372*H372</f>
        <v>0</v>
      </c>
      <c r="U372" s="33"/>
      <c r="V372" s="33"/>
      <c r="W372" s="33"/>
      <c r="X372" s="33"/>
      <c r="Y372" s="33"/>
      <c r="Z372" s="33"/>
      <c r="AA372" s="33"/>
      <c r="AB372" s="33"/>
      <c r="AC372" s="33"/>
      <c r="AD372" s="33"/>
      <c r="AE372" s="33"/>
      <c r="AR372" s="189" t="s">
        <v>132</v>
      </c>
      <c r="AT372" s="189" t="s">
        <v>127</v>
      </c>
      <c r="AU372" s="189" t="s">
        <v>83</v>
      </c>
      <c r="AY372" s="16" t="s">
        <v>126</v>
      </c>
      <c r="BE372" s="190">
        <f>IF(N372="základní",J372,0)</f>
        <v>0</v>
      </c>
      <c r="BF372" s="190">
        <f>IF(N372="snížená",J372,0)</f>
        <v>0</v>
      </c>
      <c r="BG372" s="190">
        <f>IF(N372="zákl. přenesená",J372,0)</f>
        <v>0</v>
      </c>
      <c r="BH372" s="190">
        <f>IF(N372="sníž. přenesená",J372,0)</f>
        <v>0</v>
      </c>
      <c r="BI372" s="190">
        <f>IF(N372="nulová",J372,0)</f>
        <v>0</v>
      </c>
      <c r="BJ372" s="16" t="s">
        <v>83</v>
      </c>
      <c r="BK372" s="190">
        <f>ROUND(I372*H372,2)</f>
        <v>0</v>
      </c>
      <c r="BL372" s="16" t="s">
        <v>133</v>
      </c>
      <c r="BM372" s="189" t="s">
        <v>1567</v>
      </c>
    </row>
    <row r="373" spans="1:65" s="2" customFormat="1" ht="11.25">
      <c r="A373" s="33"/>
      <c r="B373" s="34"/>
      <c r="C373" s="35"/>
      <c r="D373" s="191" t="s">
        <v>135</v>
      </c>
      <c r="E373" s="35"/>
      <c r="F373" s="192" t="s">
        <v>374</v>
      </c>
      <c r="G373" s="35"/>
      <c r="H373" s="35"/>
      <c r="I373" s="193"/>
      <c r="J373" s="35"/>
      <c r="K373" s="35"/>
      <c r="L373" s="38"/>
      <c r="M373" s="194"/>
      <c r="N373" s="195"/>
      <c r="O373" s="70"/>
      <c r="P373" s="70"/>
      <c r="Q373" s="70"/>
      <c r="R373" s="70"/>
      <c r="S373" s="70"/>
      <c r="T373" s="71"/>
      <c r="U373" s="33"/>
      <c r="V373" s="33"/>
      <c r="W373" s="33"/>
      <c r="X373" s="33"/>
      <c r="Y373" s="33"/>
      <c r="Z373" s="33"/>
      <c r="AA373" s="33"/>
      <c r="AB373" s="33"/>
      <c r="AC373" s="33"/>
      <c r="AD373" s="33"/>
      <c r="AE373" s="33"/>
      <c r="AT373" s="16" t="s">
        <v>135</v>
      </c>
      <c r="AU373" s="16" t="s">
        <v>83</v>
      </c>
    </row>
    <row r="374" spans="1:65" s="14" customFormat="1" ht="11.25">
      <c r="B374" s="218"/>
      <c r="C374" s="219"/>
      <c r="D374" s="191" t="s">
        <v>136</v>
      </c>
      <c r="E374" s="220" t="s">
        <v>1</v>
      </c>
      <c r="F374" s="221" t="s">
        <v>1568</v>
      </c>
      <c r="G374" s="219"/>
      <c r="H374" s="220" t="s">
        <v>1</v>
      </c>
      <c r="I374" s="222"/>
      <c r="J374" s="219"/>
      <c r="K374" s="219"/>
      <c r="L374" s="223"/>
      <c r="M374" s="224"/>
      <c r="N374" s="225"/>
      <c r="O374" s="225"/>
      <c r="P374" s="225"/>
      <c r="Q374" s="225"/>
      <c r="R374" s="225"/>
      <c r="S374" s="225"/>
      <c r="T374" s="226"/>
      <c r="AT374" s="227" t="s">
        <v>136</v>
      </c>
      <c r="AU374" s="227" t="s">
        <v>83</v>
      </c>
      <c r="AV374" s="14" t="s">
        <v>83</v>
      </c>
      <c r="AW374" s="14" t="s">
        <v>31</v>
      </c>
      <c r="AX374" s="14" t="s">
        <v>75</v>
      </c>
      <c r="AY374" s="227" t="s">
        <v>126</v>
      </c>
    </row>
    <row r="375" spans="1:65" s="12" customFormat="1" ht="11.25">
      <c r="B375" s="196"/>
      <c r="C375" s="197"/>
      <c r="D375" s="191" t="s">
        <v>136</v>
      </c>
      <c r="E375" s="198" t="s">
        <v>1</v>
      </c>
      <c r="F375" s="199" t="s">
        <v>1569</v>
      </c>
      <c r="G375" s="197"/>
      <c r="H375" s="200">
        <v>0.27500000000000002</v>
      </c>
      <c r="I375" s="201"/>
      <c r="J375" s="197"/>
      <c r="K375" s="197"/>
      <c r="L375" s="202"/>
      <c r="M375" s="203"/>
      <c r="N375" s="204"/>
      <c r="O375" s="204"/>
      <c r="P375" s="204"/>
      <c r="Q375" s="204"/>
      <c r="R375" s="204"/>
      <c r="S375" s="204"/>
      <c r="T375" s="205"/>
      <c r="AT375" s="206" t="s">
        <v>136</v>
      </c>
      <c r="AU375" s="206" t="s">
        <v>83</v>
      </c>
      <c r="AV375" s="12" t="s">
        <v>85</v>
      </c>
      <c r="AW375" s="12" t="s">
        <v>31</v>
      </c>
      <c r="AX375" s="12" t="s">
        <v>75</v>
      </c>
      <c r="AY375" s="206" t="s">
        <v>126</v>
      </c>
    </row>
    <row r="376" spans="1:65" s="14" customFormat="1" ht="11.25">
      <c r="B376" s="218"/>
      <c r="C376" s="219"/>
      <c r="D376" s="191" t="s">
        <v>136</v>
      </c>
      <c r="E376" s="220" t="s">
        <v>1</v>
      </c>
      <c r="F376" s="221" t="s">
        <v>1570</v>
      </c>
      <c r="G376" s="219"/>
      <c r="H376" s="220" t="s">
        <v>1</v>
      </c>
      <c r="I376" s="222"/>
      <c r="J376" s="219"/>
      <c r="K376" s="219"/>
      <c r="L376" s="223"/>
      <c r="M376" s="224"/>
      <c r="N376" s="225"/>
      <c r="O376" s="225"/>
      <c r="P376" s="225"/>
      <c r="Q376" s="225"/>
      <c r="R376" s="225"/>
      <c r="S376" s="225"/>
      <c r="T376" s="226"/>
      <c r="AT376" s="227" t="s">
        <v>136</v>
      </c>
      <c r="AU376" s="227" t="s">
        <v>83</v>
      </c>
      <c r="AV376" s="14" t="s">
        <v>83</v>
      </c>
      <c r="AW376" s="14" t="s">
        <v>31</v>
      </c>
      <c r="AX376" s="14" t="s">
        <v>75</v>
      </c>
      <c r="AY376" s="227" t="s">
        <v>126</v>
      </c>
    </row>
    <row r="377" spans="1:65" s="12" customFormat="1" ht="11.25">
      <c r="B377" s="196"/>
      <c r="C377" s="197"/>
      <c r="D377" s="191" t="s">
        <v>136</v>
      </c>
      <c r="E377" s="198" t="s">
        <v>1</v>
      </c>
      <c r="F377" s="199" t="s">
        <v>1571</v>
      </c>
      <c r="G377" s="197"/>
      <c r="H377" s="200">
        <v>0.34499999999999997</v>
      </c>
      <c r="I377" s="201"/>
      <c r="J377" s="197"/>
      <c r="K377" s="197"/>
      <c r="L377" s="202"/>
      <c r="M377" s="203"/>
      <c r="N377" s="204"/>
      <c r="O377" s="204"/>
      <c r="P377" s="204"/>
      <c r="Q377" s="204"/>
      <c r="R377" s="204"/>
      <c r="S377" s="204"/>
      <c r="T377" s="205"/>
      <c r="AT377" s="206" t="s">
        <v>136</v>
      </c>
      <c r="AU377" s="206" t="s">
        <v>83</v>
      </c>
      <c r="AV377" s="12" t="s">
        <v>85</v>
      </c>
      <c r="AW377" s="12" t="s">
        <v>31</v>
      </c>
      <c r="AX377" s="12" t="s">
        <v>75</v>
      </c>
      <c r="AY377" s="206" t="s">
        <v>126</v>
      </c>
    </row>
    <row r="378" spans="1:65" s="14" customFormat="1" ht="11.25">
      <c r="B378" s="218"/>
      <c r="C378" s="219"/>
      <c r="D378" s="191" t="s">
        <v>136</v>
      </c>
      <c r="E378" s="220" t="s">
        <v>1</v>
      </c>
      <c r="F378" s="221" t="s">
        <v>1572</v>
      </c>
      <c r="G378" s="219"/>
      <c r="H378" s="220" t="s">
        <v>1</v>
      </c>
      <c r="I378" s="222"/>
      <c r="J378" s="219"/>
      <c r="K378" s="219"/>
      <c r="L378" s="223"/>
      <c r="M378" s="224"/>
      <c r="N378" s="225"/>
      <c r="O378" s="225"/>
      <c r="P378" s="225"/>
      <c r="Q378" s="225"/>
      <c r="R378" s="225"/>
      <c r="S378" s="225"/>
      <c r="T378" s="226"/>
      <c r="AT378" s="227" t="s">
        <v>136</v>
      </c>
      <c r="AU378" s="227" t="s">
        <v>83</v>
      </c>
      <c r="AV378" s="14" t="s">
        <v>83</v>
      </c>
      <c r="AW378" s="14" t="s">
        <v>31</v>
      </c>
      <c r="AX378" s="14" t="s">
        <v>75</v>
      </c>
      <c r="AY378" s="227" t="s">
        <v>126</v>
      </c>
    </row>
    <row r="379" spans="1:65" s="12" customFormat="1" ht="11.25">
      <c r="B379" s="196"/>
      <c r="C379" s="197"/>
      <c r="D379" s="191" t="s">
        <v>136</v>
      </c>
      <c r="E379" s="198" t="s">
        <v>1</v>
      </c>
      <c r="F379" s="199" t="s">
        <v>377</v>
      </c>
      <c r="G379" s="197"/>
      <c r="H379" s="200">
        <v>0.3</v>
      </c>
      <c r="I379" s="201"/>
      <c r="J379" s="197"/>
      <c r="K379" s="197"/>
      <c r="L379" s="202"/>
      <c r="M379" s="203"/>
      <c r="N379" s="204"/>
      <c r="O379" s="204"/>
      <c r="P379" s="204"/>
      <c r="Q379" s="204"/>
      <c r="R379" s="204"/>
      <c r="S379" s="204"/>
      <c r="T379" s="205"/>
      <c r="AT379" s="206" t="s">
        <v>136</v>
      </c>
      <c r="AU379" s="206" t="s">
        <v>83</v>
      </c>
      <c r="AV379" s="12" t="s">
        <v>85</v>
      </c>
      <c r="AW379" s="12" t="s">
        <v>31</v>
      </c>
      <c r="AX379" s="12" t="s">
        <v>75</v>
      </c>
      <c r="AY379" s="206" t="s">
        <v>126</v>
      </c>
    </row>
    <row r="380" spans="1:65" s="14" customFormat="1" ht="11.25">
      <c r="B380" s="218"/>
      <c r="C380" s="219"/>
      <c r="D380" s="191" t="s">
        <v>136</v>
      </c>
      <c r="E380" s="220" t="s">
        <v>1</v>
      </c>
      <c r="F380" s="221" t="s">
        <v>1516</v>
      </c>
      <c r="G380" s="219"/>
      <c r="H380" s="220" t="s">
        <v>1</v>
      </c>
      <c r="I380" s="222"/>
      <c r="J380" s="219"/>
      <c r="K380" s="219"/>
      <c r="L380" s="223"/>
      <c r="M380" s="224"/>
      <c r="N380" s="225"/>
      <c r="O380" s="225"/>
      <c r="P380" s="225"/>
      <c r="Q380" s="225"/>
      <c r="R380" s="225"/>
      <c r="S380" s="225"/>
      <c r="T380" s="226"/>
      <c r="AT380" s="227" t="s">
        <v>136</v>
      </c>
      <c r="AU380" s="227" t="s">
        <v>83</v>
      </c>
      <c r="AV380" s="14" t="s">
        <v>83</v>
      </c>
      <c r="AW380" s="14" t="s">
        <v>31</v>
      </c>
      <c r="AX380" s="14" t="s">
        <v>75</v>
      </c>
      <c r="AY380" s="227" t="s">
        <v>126</v>
      </c>
    </row>
    <row r="381" spans="1:65" s="12" customFormat="1" ht="11.25">
      <c r="B381" s="196"/>
      <c r="C381" s="197"/>
      <c r="D381" s="191" t="s">
        <v>136</v>
      </c>
      <c r="E381" s="198" t="s">
        <v>1</v>
      </c>
      <c r="F381" s="199" t="s">
        <v>1573</v>
      </c>
      <c r="G381" s="197"/>
      <c r="H381" s="200">
        <v>1E-3</v>
      </c>
      <c r="I381" s="201"/>
      <c r="J381" s="197"/>
      <c r="K381" s="197"/>
      <c r="L381" s="202"/>
      <c r="M381" s="203"/>
      <c r="N381" s="204"/>
      <c r="O381" s="204"/>
      <c r="P381" s="204"/>
      <c r="Q381" s="204"/>
      <c r="R381" s="204"/>
      <c r="S381" s="204"/>
      <c r="T381" s="205"/>
      <c r="AT381" s="206" t="s">
        <v>136</v>
      </c>
      <c r="AU381" s="206" t="s">
        <v>83</v>
      </c>
      <c r="AV381" s="12" t="s">
        <v>85</v>
      </c>
      <c r="AW381" s="12" t="s">
        <v>31</v>
      </c>
      <c r="AX381" s="12" t="s">
        <v>75</v>
      </c>
      <c r="AY381" s="206" t="s">
        <v>126</v>
      </c>
    </row>
    <row r="382" spans="1:65" s="14" customFormat="1" ht="11.25">
      <c r="B382" s="218"/>
      <c r="C382" s="219"/>
      <c r="D382" s="191" t="s">
        <v>136</v>
      </c>
      <c r="E382" s="220" t="s">
        <v>1</v>
      </c>
      <c r="F382" s="221" t="s">
        <v>1543</v>
      </c>
      <c r="G382" s="219"/>
      <c r="H382" s="220" t="s">
        <v>1</v>
      </c>
      <c r="I382" s="222"/>
      <c r="J382" s="219"/>
      <c r="K382" s="219"/>
      <c r="L382" s="223"/>
      <c r="M382" s="224"/>
      <c r="N382" s="225"/>
      <c r="O382" s="225"/>
      <c r="P382" s="225"/>
      <c r="Q382" s="225"/>
      <c r="R382" s="225"/>
      <c r="S382" s="225"/>
      <c r="T382" s="226"/>
      <c r="AT382" s="227" t="s">
        <v>136</v>
      </c>
      <c r="AU382" s="227" t="s">
        <v>83</v>
      </c>
      <c r="AV382" s="14" t="s">
        <v>83</v>
      </c>
      <c r="AW382" s="14" t="s">
        <v>31</v>
      </c>
      <c r="AX382" s="14" t="s">
        <v>75</v>
      </c>
      <c r="AY382" s="227" t="s">
        <v>126</v>
      </c>
    </row>
    <row r="383" spans="1:65" s="12" customFormat="1" ht="11.25">
      <c r="B383" s="196"/>
      <c r="C383" s="197"/>
      <c r="D383" s="191" t="s">
        <v>136</v>
      </c>
      <c r="E383" s="198" t="s">
        <v>1</v>
      </c>
      <c r="F383" s="199" t="s">
        <v>1573</v>
      </c>
      <c r="G383" s="197"/>
      <c r="H383" s="200">
        <v>1E-3</v>
      </c>
      <c r="I383" s="201"/>
      <c r="J383" s="197"/>
      <c r="K383" s="197"/>
      <c r="L383" s="202"/>
      <c r="M383" s="203"/>
      <c r="N383" s="204"/>
      <c r="O383" s="204"/>
      <c r="P383" s="204"/>
      <c r="Q383" s="204"/>
      <c r="R383" s="204"/>
      <c r="S383" s="204"/>
      <c r="T383" s="205"/>
      <c r="AT383" s="206" t="s">
        <v>136</v>
      </c>
      <c r="AU383" s="206" t="s">
        <v>83</v>
      </c>
      <c r="AV383" s="12" t="s">
        <v>85</v>
      </c>
      <c r="AW383" s="12" t="s">
        <v>31</v>
      </c>
      <c r="AX383" s="12" t="s">
        <v>75</v>
      </c>
      <c r="AY383" s="206" t="s">
        <v>126</v>
      </c>
    </row>
    <row r="384" spans="1:65" s="13" customFormat="1" ht="11.25">
      <c r="B384" s="207"/>
      <c r="C384" s="208"/>
      <c r="D384" s="191" t="s">
        <v>136</v>
      </c>
      <c r="E384" s="209" t="s">
        <v>1</v>
      </c>
      <c r="F384" s="210" t="s">
        <v>138</v>
      </c>
      <c r="G384" s="208"/>
      <c r="H384" s="211">
        <v>0.92200000000000004</v>
      </c>
      <c r="I384" s="212"/>
      <c r="J384" s="208"/>
      <c r="K384" s="208"/>
      <c r="L384" s="213"/>
      <c r="M384" s="214"/>
      <c r="N384" s="215"/>
      <c r="O384" s="215"/>
      <c r="P384" s="215"/>
      <c r="Q384" s="215"/>
      <c r="R384" s="215"/>
      <c r="S384" s="215"/>
      <c r="T384" s="216"/>
      <c r="AT384" s="217" t="s">
        <v>136</v>
      </c>
      <c r="AU384" s="217" t="s">
        <v>83</v>
      </c>
      <c r="AV384" s="13" t="s">
        <v>133</v>
      </c>
      <c r="AW384" s="13" t="s">
        <v>31</v>
      </c>
      <c r="AX384" s="13" t="s">
        <v>83</v>
      </c>
      <c r="AY384" s="217" t="s">
        <v>126</v>
      </c>
    </row>
    <row r="385" spans="1:65" s="2" customFormat="1" ht="21.75" customHeight="1">
      <c r="A385" s="33"/>
      <c r="B385" s="34"/>
      <c r="C385" s="177" t="s">
        <v>327</v>
      </c>
      <c r="D385" s="177" t="s">
        <v>127</v>
      </c>
      <c r="E385" s="178" t="s">
        <v>400</v>
      </c>
      <c r="F385" s="179" t="s">
        <v>401</v>
      </c>
      <c r="G385" s="180" t="s">
        <v>402</v>
      </c>
      <c r="H385" s="181">
        <v>5.125</v>
      </c>
      <c r="I385" s="182"/>
      <c r="J385" s="183">
        <f>ROUND(I385*H385,2)</f>
        <v>0</v>
      </c>
      <c r="K385" s="179" t="s">
        <v>131</v>
      </c>
      <c r="L385" s="184"/>
      <c r="M385" s="185" t="s">
        <v>1</v>
      </c>
      <c r="N385" s="186" t="s">
        <v>40</v>
      </c>
      <c r="O385" s="70"/>
      <c r="P385" s="187">
        <f>O385*H385</f>
        <v>0</v>
      </c>
      <c r="Q385" s="187">
        <v>2.234</v>
      </c>
      <c r="R385" s="187">
        <f>Q385*H385</f>
        <v>11.449249999999999</v>
      </c>
      <c r="S385" s="187">
        <v>0</v>
      </c>
      <c r="T385" s="188">
        <f>S385*H385</f>
        <v>0</v>
      </c>
      <c r="U385" s="33"/>
      <c r="V385" s="33"/>
      <c r="W385" s="33"/>
      <c r="X385" s="33"/>
      <c r="Y385" s="33"/>
      <c r="Z385" s="33"/>
      <c r="AA385" s="33"/>
      <c r="AB385" s="33"/>
      <c r="AC385" s="33"/>
      <c r="AD385" s="33"/>
      <c r="AE385" s="33"/>
      <c r="AR385" s="189" t="s">
        <v>132</v>
      </c>
      <c r="AT385" s="189" t="s">
        <v>127</v>
      </c>
      <c r="AU385" s="189" t="s">
        <v>83</v>
      </c>
      <c r="AY385" s="16" t="s">
        <v>126</v>
      </c>
      <c r="BE385" s="190">
        <f>IF(N385="základní",J385,0)</f>
        <v>0</v>
      </c>
      <c r="BF385" s="190">
        <f>IF(N385="snížená",J385,0)</f>
        <v>0</v>
      </c>
      <c r="BG385" s="190">
        <f>IF(N385="zákl. přenesená",J385,0)</f>
        <v>0</v>
      </c>
      <c r="BH385" s="190">
        <f>IF(N385="sníž. přenesená",J385,0)</f>
        <v>0</v>
      </c>
      <c r="BI385" s="190">
        <f>IF(N385="nulová",J385,0)</f>
        <v>0</v>
      </c>
      <c r="BJ385" s="16" t="s">
        <v>83</v>
      </c>
      <c r="BK385" s="190">
        <f>ROUND(I385*H385,2)</f>
        <v>0</v>
      </c>
      <c r="BL385" s="16" t="s">
        <v>133</v>
      </c>
      <c r="BM385" s="189" t="s">
        <v>1574</v>
      </c>
    </row>
    <row r="386" spans="1:65" s="2" customFormat="1" ht="11.25">
      <c r="A386" s="33"/>
      <c r="B386" s="34"/>
      <c r="C386" s="35"/>
      <c r="D386" s="191" t="s">
        <v>135</v>
      </c>
      <c r="E386" s="35"/>
      <c r="F386" s="192" t="s">
        <v>401</v>
      </c>
      <c r="G386" s="35"/>
      <c r="H386" s="35"/>
      <c r="I386" s="193"/>
      <c r="J386" s="35"/>
      <c r="K386" s="35"/>
      <c r="L386" s="38"/>
      <c r="M386" s="194"/>
      <c r="N386" s="195"/>
      <c r="O386" s="70"/>
      <c r="P386" s="70"/>
      <c r="Q386" s="70"/>
      <c r="R386" s="70"/>
      <c r="S386" s="70"/>
      <c r="T386" s="71"/>
      <c r="U386" s="33"/>
      <c r="V386" s="33"/>
      <c r="W386" s="33"/>
      <c r="X386" s="33"/>
      <c r="Y386" s="33"/>
      <c r="Z386" s="33"/>
      <c r="AA386" s="33"/>
      <c r="AB386" s="33"/>
      <c r="AC386" s="33"/>
      <c r="AD386" s="33"/>
      <c r="AE386" s="33"/>
      <c r="AT386" s="16" t="s">
        <v>135</v>
      </c>
      <c r="AU386" s="16" t="s">
        <v>83</v>
      </c>
    </row>
    <row r="387" spans="1:65" s="14" customFormat="1" ht="11.25">
      <c r="B387" s="218"/>
      <c r="C387" s="219"/>
      <c r="D387" s="191" t="s">
        <v>136</v>
      </c>
      <c r="E387" s="220" t="s">
        <v>1</v>
      </c>
      <c r="F387" s="221" t="s">
        <v>1568</v>
      </c>
      <c r="G387" s="219"/>
      <c r="H387" s="220" t="s">
        <v>1</v>
      </c>
      <c r="I387" s="222"/>
      <c r="J387" s="219"/>
      <c r="K387" s="219"/>
      <c r="L387" s="223"/>
      <c r="M387" s="224"/>
      <c r="N387" s="225"/>
      <c r="O387" s="225"/>
      <c r="P387" s="225"/>
      <c r="Q387" s="225"/>
      <c r="R387" s="225"/>
      <c r="S387" s="225"/>
      <c r="T387" s="226"/>
      <c r="AT387" s="227" t="s">
        <v>136</v>
      </c>
      <c r="AU387" s="227" t="s">
        <v>83</v>
      </c>
      <c r="AV387" s="14" t="s">
        <v>83</v>
      </c>
      <c r="AW387" s="14" t="s">
        <v>31</v>
      </c>
      <c r="AX387" s="14" t="s">
        <v>75</v>
      </c>
      <c r="AY387" s="227" t="s">
        <v>126</v>
      </c>
    </row>
    <row r="388" spans="1:65" s="12" customFormat="1" ht="11.25">
      <c r="B388" s="196"/>
      <c r="C388" s="197"/>
      <c r="D388" s="191" t="s">
        <v>136</v>
      </c>
      <c r="E388" s="198" t="s">
        <v>1</v>
      </c>
      <c r="F388" s="199" t="s">
        <v>1575</v>
      </c>
      <c r="G388" s="197"/>
      <c r="H388" s="200">
        <v>1.375</v>
      </c>
      <c r="I388" s="201"/>
      <c r="J388" s="197"/>
      <c r="K388" s="197"/>
      <c r="L388" s="202"/>
      <c r="M388" s="203"/>
      <c r="N388" s="204"/>
      <c r="O388" s="204"/>
      <c r="P388" s="204"/>
      <c r="Q388" s="204"/>
      <c r="R388" s="204"/>
      <c r="S388" s="204"/>
      <c r="T388" s="205"/>
      <c r="AT388" s="206" t="s">
        <v>136</v>
      </c>
      <c r="AU388" s="206" t="s">
        <v>83</v>
      </c>
      <c r="AV388" s="12" t="s">
        <v>85</v>
      </c>
      <c r="AW388" s="12" t="s">
        <v>31</v>
      </c>
      <c r="AX388" s="12" t="s">
        <v>75</v>
      </c>
      <c r="AY388" s="206" t="s">
        <v>126</v>
      </c>
    </row>
    <row r="389" spans="1:65" s="14" customFormat="1" ht="11.25">
      <c r="B389" s="218"/>
      <c r="C389" s="219"/>
      <c r="D389" s="191" t="s">
        <v>136</v>
      </c>
      <c r="E389" s="220" t="s">
        <v>1</v>
      </c>
      <c r="F389" s="221" t="s">
        <v>1570</v>
      </c>
      <c r="G389" s="219"/>
      <c r="H389" s="220" t="s">
        <v>1</v>
      </c>
      <c r="I389" s="222"/>
      <c r="J389" s="219"/>
      <c r="K389" s="219"/>
      <c r="L389" s="223"/>
      <c r="M389" s="224"/>
      <c r="N389" s="225"/>
      <c r="O389" s="225"/>
      <c r="P389" s="225"/>
      <c r="Q389" s="225"/>
      <c r="R389" s="225"/>
      <c r="S389" s="225"/>
      <c r="T389" s="226"/>
      <c r="AT389" s="227" t="s">
        <v>136</v>
      </c>
      <c r="AU389" s="227" t="s">
        <v>83</v>
      </c>
      <c r="AV389" s="14" t="s">
        <v>83</v>
      </c>
      <c r="AW389" s="14" t="s">
        <v>31</v>
      </c>
      <c r="AX389" s="14" t="s">
        <v>75</v>
      </c>
      <c r="AY389" s="227" t="s">
        <v>126</v>
      </c>
    </row>
    <row r="390" spans="1:65" s="12" customFormat="1" ht="11.25">
      <c r="B390" s="196"/>
      <c r="C390" s="197"/>
      <c r="D390" s="191" t="s">
        <v>136</v>
      </c>
      <c r="E390" s="198" t="s">
        <v>1</v>
      </c>
      <c r="F390" s="199" t="s">
        <v>1576</v>
      </c>
      <c r="G390" s="197"/>
      <c r="H390" s="200">
        <v>1.7250000000000001</v>
      </c>
      <c r="I390" s="201"/>
      <c r="J390" s="197"/>
      <c r="K390" s="197"/>
      <c r="L390" s="202"/>
      <c r="M390" s="203"/>
      <c r="N390" s="204"/>
      <c r="O390" s="204"/>
      <c r="P390" s="204"/>
      <c r="Q390" s="204"/>
      <c r="R390" s="204"/>
      <c r="S390" s="204"/>
      <c r="T390" s="205"/>
      <c r="AT390" s="206" t="s">
        <v>136</v>
      </c>
      <c r="AU390" s="206" t="s">
        <v>83</v>
      </c>
      <c r="AV390" s="12" t="s">
        <v>85</v>
      </c>
      <c r="AW390" s="12" t="s">
        <v>31</v>
      </c>
      <c r="AX390" s="12" t="s">
        <v>75</v>
      </c>
      <c r="AY390" s="206" t="s">
        <v>126</v>
      </c>
    </row>
    <row r="391" spans="1:65" s="14" customFormat="1" ht="11.25">
      <c r="B391" s="218"/>
      <c r="C391" s="219"/>
      <c r="D391" s="191" t="s">
        <v>136</v>
      </c>
      <c r="E391" s="220" t="s">
        <v>1</v>
      </c>
      <c r="F391" s="221" t="s">
        <v>1572</v>
      </c>
      <c r="G391" s="219"/>
      <c r="H391" s="220" t="s">
        <v>1</v>
      </c>
      <c r="I391" s="222"/>
      <c r="J391" s="219"/>
      <c r="K391" s="219"/>
      <c r="L391" s="223"/>
      <c r="M391" s="224"/>
      <c r="N391" s="225"/>
      <c r="O391" s="225"/>
      <c r="P391" s="225"/>
      <c r="Q391" s="225"/>
      <c r="R391" s="225"/>
      <c r="S391" s="225"/>
      <c r="T391" s="226"/>
      <c r="AT391" s="227" t="s">
        <v>136</v>
      </c>
      <c r="AU391" s="227" t="s">
        <v>83</v>
      </c>
      <c r="AV391" s="14" t="s">
        <v>83</v>
      </c>
      <c r="AW391" s="14" t="s">
        <v>31</v>
      </c>
      <c r="AX391" s="14" t="s">
        <v>75</v>
      </c>
      <c r="AY391" s="227" t="s">
        <v>126</v>
      </c>
    </row>
    <row r="392" spans="1:65" s="12" customFormat="1" ht="11.25">
      <c r="B392" s="196"/>
      <c r="C392" s="197"/>
      <c r="D392" s="191" t="s">
        <v>136</v>
      </c>
      <c r="E392" s="198" t="s">
        <v>1</v>
      </c>
      <c r="F392" s="199" t="s">
        <v>404</v>
      </c>
      <c r="G392" s="197"/>
      <c r="H392" s="200">
        <v>1.5</v>
      </c>
      <c r="I392" s="201"/>
      <c r="J392" s="197"/>
      <c r="K392" s="197"/>
      <c r="L392" s="202"/>
      <c r="M392" s="203"/>
      <c r="N392" s="204"/>
      <c r="O392" s="204"/>
      <c r="P392" s="204"/>
      <c r="Q392" s="204"/>
      <c r="R392" s="204"/>
      <c r="S392" s="204"/>
      <c r="T392" s="205"/>
      <c r="AT392" s="206" t="s">
        <v>136</v>
      </c>
      <c r="AU392" s="206" t="s">
        <v>83</v>
      </c>
      <c r="AV392" s="12" t="s">
        <v>85</v>
      </c>
      <c r="AW392" s="12" t="s">
        <v>31</v>
      </c>
      <c r="AX392" s="12" t="s">
        <v>75</v>
      </c>
      <c r="AY392" s="206" t="s">
        <v>126</v>
      </c>
    </row>
    <row r="393" spans="1:65" s="14" customFormat="1" ht="11.25">
      <c r="B393" s="218"/>
      <c r="C393" s="219"/>
      <c r="D393" s="191" t="s">
        <v>136</v>
      </c>
      <c r="E393" s="220" t="s">
        <v>1</v>
      </c>
      <c r="F393" s="221" t="s">
        <v>1577</v>
      </c>
      <c r="G393" s="219"/>
      <c r="H393" s="220" t="s">
        <v>1</v>
      </c>
      <c r="I393" s="222"/>
      <c r="J393" s="219"/>
      <c r="K393" s="219"/>
      <c r="L393" s="223"/>
      <c r="M393" s="224"/>
      <c r="N393" s="225"/>
      <c r="O393" s="225"/>
      <c r="P393" s="225"/>
      <c r="Q393" s="225"/>
      <c r="R393" s="225"/>
      <c r="S393" s="225"/>
      <c r="T393" s="226"/>
      <c r="AT393" s="227" t="s">
        <v>136</v>
      </c>
      <c r="AU393" s="227" t="s">
        <v>83</v>
      </c>
      <c r="AV393" s="14" t="s">
        <v>83</v>
      </c>
      <c r="AW393" s="14" t="s">
        <v>31</v>
      </c>
      <c r="AX393" s="14" t="s">
        <v>75</v>
      </c>
      <c r="AY393" s="227" t="s">
        <v>126</v>
      </c>
    </row>
    <row r="394" spans="1:65" s="12" customFormat="1" ht="11.25">
      <c r="B394" s="196"/>
      <c r="C394" s="197"/>
      <c r="D394" s="191" t="s">
        <v>136</v>
      </c>
      <c r="E394" s="198" t="s">
        <v>1</v>
      </c>
      <c r="F394" s="199" t="s">
        <v>407</v>
      </c>
      <c r="G394" s="197"/>
      <c r="H394" s="200">
        <v>0.3</v>
      </c>
      <c r="I394" s="201"/>
      <c r="J394" s="197"/>
      <c r="K394" s="197"/>
      <c r="L394" s="202"/>
      <c r="M394" s="203"/>
      <c r="N394" s="204"/>
      <c r="O394" s="204"/>
      <c r="P394" s="204"/>
      <c r="Q394" s="204"/>
      <c r="R394" s="204"/>
      <c r="S394" s="204"/>
      <c r="T394" s="205"/>
      <c r="AT394" s="206" t="s">
        <v>136</v>
      </c>
      <c r="AU394" s="206" t="s">
        <v>83</v>
      </c>
      <c r="AV394" s="12" t="s">
        <v>85</v>
      </c>
      <c r="AW394" s="12" t="s">
        <v>31</v>
      </c>
      <c r="AX394" s="12" t="s">
        <v>75</v>
      </c>
      <c r="AY394" s="206" t="s">
        <v>126</v>
      </c>
    </row>
    <row r="395" spans="1:65" s="14" customFormat="1" ht="11.25">
      <c r="B395" s="218"/>
      <c r="C395" s="219"/>
      <c r="D395" s="191" t="s">
        <v>136</v>
      </c>
      <c r="E395" s="220" t="s">
        <v>1</v>
      </c>
      <c r="F395" s="221" t="s">
        <v>1578</v>
      </c>
      <c r="G395" s="219"/>
      <c r="H395" s="220" t="s">
        <v>1</v>
      </c>
      <c r="I395" s="222"/>
      <c r="J395" s="219"/>
      <c r="K395" s="219"/>
      <c r="L395" s="223"/>
      <c r="M395" s="224"/>
      <c r="N395" s="225"/>
      <c r="O395" s="225"/>
      <c r="P395" s="225"/>
      <c r="Q395" s="225"/>
      <c r="R395" s="225"/>
      <c r="S395" s="225"/>
      <c r="T395" s="226"/>
      <c r="AT395" s="227" t="s">
        <v>136</v>
      </c>
      <c r="AU395" s="227" t="s">
        <v>83</v>
      </c>
      <c r="AV395" s="14" t="s">
        <v>83</v>
      </c>
      <c r="AW395" s="14" t="s">
        <v>31</v>
      </c>
      <c r="AX395" s="14" t="s">
        <v>75</v>
      </c>
      <c r="AY395" s="227" t="s">
        <v>126</v>
      </c>
    </row>
    <row r="396" spans="1:65" s="12" customFormat="1" ht="11.25">
      <c r="B396" s="196"/>
      <c r="C396" s="197"/>
      <c r="D396" s="191" t="s">
        <v>136</v>
      </c>
      <c r="E396" s="198" t="s">
        <v>1</v>
      </c>
      <c r="F396" s="199" t="s">
        <v>1579</v>
      </c>
      <c r="G396" s="197"/>
      <c r="H396" s="200">
        <v>0.22500000000000001</v>
      </c>
      <c r="I396" s="201"/>
      <c r="J396" s="197"/>
      <c r="K396" s="197"/>
      <c r="L396" s="202"/>
      <c r="M396" s="203"/>
      <c r="N396" s="204"/>
      <c r="O396" s="204"/>
      <c r="P396" s="204"/>
      <c r="Q396" s="204"/>
      <c r="R396" s="204"/>
      <c r="S396" s="204"/>
      <c r="T396" s="205"/>
      <c r="AT396" s="206" t="s">
        <v>136</v>
      </c>
      <c r="AU396" s="206" t="s">
        <v>83</v>
      </c>
      <c r="AV396" s="12" t="s">
        <v>85</v>
      </c>
      <c r="AW396" s="12" t="s">
        <v>31</v>
      </c>
      <c r="AX396" s="12" t="s">
        <v>75</v>
      </c>
      <c r="AY396" s="206" t="s">
        <v>126</v>
      </c>
    </row>
    <row r="397" spans="1:65" s="13" customFormat="1" ht="11.25">
      <c r="B397" s="207"/>
      <c r="C397" s="208"/>
      <c r="D397" s="191" t="s">
        <v>136</v>
      </c>
      <c r="E397" s="209" t="s">
        <v>1</v>
      </c>
      <c r="F397" s="210" t="s">
        <v>138</v>
      </c>
      <c r="G397" s="208"/>
      <c r="H397" s="211">
        <v>5.125</v>
      </c>
      <c r="I397" s="212"/>
      <c r="J397" s="208"/>
      <c r="K397" s="208"/>
      <c r="L397" s="213"/>
      <c r="M397" s="214"/>
      <c r="N397" s="215"/>
      <c r="O397" s="215"/>
      <c r="P397" s="215"/>
      <c r="Q397" s="215"/>
      <c r="R397" s="215"/>
      <c r="S397" s="215"/>
      <c r="T397" s="216"/>
      <c r="AT397" s="217" t="s">
        <v>136</v>
      </c>
      <c r="AU397" s="217" t="s">
        <v>83</v>
      </c>
      <c r="AV397" s="13" t="s">
        <v>133</v>
      </c>
      <c r="AW397" s="13" t="s">
        <v>31</v>
      </c>
      <c r="AX397" s="13" t="s">
        <v>83</v>
      </c>
      <c r="AY397" s="217" t="s">
        <v>126</v>
      </c>
    </row>
    <row r="398" spans="1:65" s="2" customFormat="1" ht="16.5" customHeight="1">
      <c r="A398" s="33"/>
      <c r="B398" s="34"/>
      <c r="C398" s="177" t="s">
        <v>333</v>
      </c>
      <c r="D398" s="177" t="s">
        <v>127</v>
      </c>
      <c r="E398" s="178" t="s">
        <v>381</v>
      </c>
      <c r="F398" s="179" t="s">
        <v>382</v>
      </c>
      <c r="G398" s="180" t="s">
        <v>347</v>
      </c>
      <c r="H398" s="181">
        <v>119.48</v>
      </c>
      <c r="I398" s="182"/>
      <c r="J398" s="183">
        <f>ROUND(I398*H398,2)</f>
        <v>0</v>
      </c>
      <c r="K398" s="179" t="s">
        <v>1</v>
      </c>
      <c r="L398" s="184"/>
      <c r="M398" s="185" t="s">
        <v>1</v>
      </c>
      <c r="N398" s="186" t="s">
        <v>40</v>
      </c>
      <c r="O398" s="70"/>
      <c r="P398" s="187">
        <f>O398*H398</f>
        <v>0</v>
      </c>
      <c r="Q398" s="187">
        <v>1</v>
      </c>
      <c r="R398" s="187">
        <f>Q398*H398</f>
        <v>119.48</v>
      </c>
      <c r="S398" s="187">
        <v>0</v>
      </c>
      <c r="T398" s="188">
        <f>S398*H398</f>
        <v>0</v>
      </c>
      <c r="U398" s="33"/>
      <c r="V398" s="33"/>
      <c r="W398" s="33"/>
      <c r="X398" s="33"/>
      <c r="Y398" s="33"/>
      <c r="Z398" s="33"/>
      <c r="AA398" s="33"/>
      <c r="AB398" s="33"/>
      <c r="AC398" s="33"/>
      <c r="AD398" s="33"/>
      <c r="AE398" s="33"/>
      <c r="AR398" s="189" t="s">
        <v>132</v>
      </c>
      <c r="AT398" s="189" t="s">
        <v>127</v>
      </c>
      <c r="AU398" s="189" t="s">
        <v>83</v>
      </c>
      <c r="AY398" s="16" t="s">
        <v>126</v>
      </c>
      <c r="BE398" s="190">
        <f>IF(N398="základní",J398,0)</f>
        <v>0</v>
      </c>
      <c r="BF398" s="190">
        <f>IF(N398="snížená",J398,0)</f>
        <v>0</v>
      </c>
      <c r="BG398" s="190">
        <f>IF(N398="zákl. přenesená",J398,0)</f>
        <v>0</v>
      </c>
      <c r="BH398" s="190">
        <f>IF(N398="sníž. přenesená",J398,0)</f>
        <v>0</v>
      </c>
      <c r="BI398" s="190">
        <f>IF(N398="nulová",J398,0)</f>
        <v>0</v>
      </c>
      <c r="BJ398" s="16" t="s">
        <v>83</v>
      </c>
      <c r="BK398" s="190">
        <f>ROUND(I398*H398,2)</f>
        <v>0</v>
      </c>
      <c r="BL398" s="16" t="s">
        <v>133</v>
      </c>
      <c r="BM398" s="189" t="s">
        <v>1580</v>
      </c>
    </row>
    <row r="399" spans="1:65" s="2" customFormat="1" ht="11.25">
      <c r="A399" s="33"/>
      <c r="B399" s="34"/>
      <c r="C399" s="35"/>
      <c r="D399" s="191" t="s">
        <v>135</v>
      </c>
      <c r="E399" s="35"/>
      <c r="F399" s="192" t="s">
        <v>384</v>
      </c>
      <c r="G399" s="35"/>
      <c r="H399" s="35"/>
      <c r="I399" s="193"/>
      <c r="J399" s="35"/>
      <c r="K399" s="35"/>
      <c r="L399" s="38"/>
      <c r="M399" s="194"/>
      <c r="N399" s="195"/>
      <c r="O399" s="70"/>
      <c r="P399" s="70"/>
      <c r="Q399" s="70"/>
      <c r="R399" s="70"/>
      <c r="S399" s="70"/>
      <c r="T399" s="71"/>
      <c r="U399" s="33"/>
      <c r="V399" s="33"/>
      <c r="W399" s="33"/>
      <c r="X399" s="33"/>
      <c r="Y399" s="33"/>
      <c r="Z399" s="33"/>
      <c r="AA399" s="33"/>
      <c r="AB399" s="33"/>
      <c r="AC399" s="33"/>
      <c r="AD399" s="33"/>
      <c r="AE399" s="33"/>
      <c r="AT399" s="16" t="s">
        <v>135</v>
      </c>
      <c r="AU399" s="16" t="s">
        <v>83</v>
      </c>
    </row>
    <row r="400" spans="1:65" s="14" customFormat="1" ht="11.25">
      <c r="B400" s="218"/>
      <c r="C400" s="219"/>
      <c r="D400" s="191" t="s">
        <v>136</v>
      </c>
      <c r="E400" s="220" t="s">
        <v>1</v>
      </c>
      <c r="F400" s="221" t="s">
        <v>385</v>
      </c>
      <c r="G400" s="219"/>
      <c r="H400" s="220" t="s">
        <v>1</v>
      </c>
      <c r="I400" s="222"/>
      <c r="J400" s="219"/>
      <c r="K400" s="219"/>
      <c r="L400" s="223"/>
      <c r="M400" s="224"/>
      <c r="N400" s="225"/>
      <c r="O400" s="225"/>
      <c r="P400" s="225"/>
      <c r="Q400" s="225"/>
      <c r="R400" s="225"/>
      <c r="S400" s="225"/>
      <c r="T400" s="226"/>
      <c r="AT400" s="227" t="s">
        <v>136</v>
      </c>
      <c r="AU400" s="227" t="s">
        <v>83</v>
      </c>
      <c r="AV400" s="14" t="s">
        <v>83</v>
      </c>
      <c r="AW400" s="14" t="s">
        <v>31</v>
      </c>
      <c r="AX400" s="14" t="s">
        <v>75</v>
      </c>
      <c r="AY400" s="227" t="s">
        <v>126</v>
      </c>
    </row>
    <row r="401" spans="2:51" s="14" customFormat="1" ht="11.25">
      <c r="B401" s="218"/>
      <c r="C401" s="219"/>
      <c r="D401" s="191" t="s">
        <v>136</v>
      </c>
      <c r="E401" s="220" t="s">
        <v>1</v>
      </c>
      <c r="F401" s="221" t="s">
        <v>1581</v>
      </c>
      <c r="G401" s="219"/>
      <c r="H401" s="220" t="s">
        <v>1</v>
      </c>
      <c r="I401" s="222"/>
      <c r="J401" s="219"/>
      <c r="K401" s="219"/>
      <c r="L401" s="223"/>
      <c r="M401" s="224"/>
      <c r="N401" s="225"/>
      <c r="O401" s="225"/>
      <c r="P401" s="225"/>
      <c r="Q401" s="225"/>
      <c r="R401" s="225"/>
      <c r="S401" s="225"/>
      <c r="T401" s="226"/>
      <c r="AT401" s="227" t="s">
        <v>136</v>
      </c>
      <c r="AU401" s="227" t="s">
        <v>83</v>
      </c>
      <c r="AV401" s="14" t="s">
        <v>83</v>
      </c>
      <c r="AW401" s="14" t="s">
        <v>31</v>
      </c>
      <c r="AX401" s="14" t="s">
        <v>75</v>
      </c>
      <c r="AY401" s="227" t="s">
        <v>126</v>
      </c>
    </row>
    <row r="402" spans="2:51" s="12" customFormat="1" ht="11.25">
      <c r="B402" s="196"/>
      <c r="C402" s="197"/>
      <c r="D402" s="191" t="s">
        <v>136</v>
      </c>
      <c r="E402" s="198" t="s">
        <v>1</v>
      </c>
      <c r="F402" s="199" t="s">
        <v>1582</v>
      </c>
      <c r="G402" s="197"/>
      <c r="H402" s="200">
        <v>14.4</v>
      </c>
      <c r="I402" s="201"/>
      <c r="J402" s="197"/>
      <c r="K402" s="197"/>
      <c r="L402" s="202"/>
      <c r="M402" s="203"/>
      <c r="N402" s="204"/>
      <c r="O402" s="204"/>
      <c r="P402" s="204"/>
      <c r="Q402" s="204"/>
      <c r="R402" s="204"/>
      <c r="S402" s="204"/>
      <c r="T402" s="205"/>
      <c r="AT402" s="206" t="s">
        <v>136</v>
      </c>
      <c r="AU402" s="206" t="s">
        <v>83</v>
      </c>
      <c r="AV402" s="12" t="s">
        <v>85</v>
      </c>
      <c r="AW402" s="12" t="s">
        <v>31</v>
      </c>
      <c r="AX402" s="12" t="s">
        <v>75</v>
      </c>
      <c r="AY402" s="206" t="s">
        <v>126</v>
      </c>
    </row>
    <row r="403" spans="2:51" s="14" customFormat="1" ht="11.25">
      <c r="B403" s="218"/>
      <c r="C403" s="219"/>
      <c r="D403" s="191" t="s">
        <v>136</v>
      </c>
      <c r="E403" s="220" t="s">
        <v>1</v>
      </c>
      <c r="F403" s="221" t="s">
        <v>1583</v>
      </c>
      <c r="G403" s="219"/>
      <c r="H403" s="220" t="s">
        <v>1</v>
      </c>
      <c r="I403" s="222"/>
      <c r="J403" s="219"/>
      <c r="K403" s="219"/>
      <c r="L403" s="223"/>
      <c r="M403" s="224"/>
      <c r="N403" s="225"/>
      <c r="O403" s="225"/>
      <c r="P403" s="225"/>
      <c r="Q403" s="225"/>
      <c r="R403" s="225"/>
      <c r="S403" s="225"/>
      <c r="T403" s="226"/>
      <c r="AT403" s="227" t="s">
        <v>136</v>
      </c>
      <c r="AU403" s="227" t="s">
        <v>83</v>
      </c>
      <c r="AV403" s="14" t="s">
        <v>83</v>
      </c>
      <c r="AW403" s="14" t="s">
        <v>31</v>
      </c>
      <c r="AX403" s="14" t="s">
        <v>75</v>
      </c>
      <c r="AY403" s="227" t="s">
        <v>126</v>
      </c>
    </row>
    <row r="404" spans="2:51" s="12" customFormat="1" ht="11.25">
      <c r="B404" s="196"/>
      <c r="C404" s="197"/>
      <c r="D404" s="191" t="s">
        <v>136</v>
      </c>
      <c r="E404" s="198" t="s">
        <v>1</v>
      </c>
      <c r="F404" s="199" t="s">
        <v>1584</v>
      </c>
      <c r="G404" s="197"/>
      <c r="H404" s="200">
        <v>19.2</v>
      </c>
      <c r="I404" s="201"/>
      <c r="J404" s="197"/>
      <c r="K404" s="197"/>
      <c r="L404" s="202"/>
      <c r="M404" s="203"/>
      <c r="N404" s="204"/>
      <c r="O404" s="204"/>
      <c r="P404" s="204"/>
      <c r="Q404" s="204"/>
      <c r="R404" s="204"/>
      <c r="S404" s="204"/>
      <c r="T404" s="205"/>
      <c r="AT404" s="206" t="s">
        <v>136</v>
      </c>
      <c r="AU404" s="206" t="s">
        <v>83</v>
      </c>
      <c r="AV404" s="12" t="s">
        <v>85</v>
      </c>
      <c r="AW404" s="12" t="s">
        <v>31</v>
      </c>
      <c r="AX404" s="12" t="s">
        <v>75</v>
      </c>
      <c r="AY404" s="206" t="s">
        <v>126</v>
      </c>
    </row>
    <row r="405" spans="2:51" s="14" customFormat="1" ht="11.25">
      <c r="B405" s="218"/>
      <c r="C405" s="219"/>
      <c r="D405" s="191" t="s">
        <v>136</v>
      </c>
      <c r="E405" s="220" t="s">
        <v>1</v>
      </c>
      <c r="F405" s="221" t="s">
        <v>1585</v>
      </c>
      <c r="G405" s="219"/>
      <c r="H405" s="220" t="s">
        <v>1</v>
      </c>
      <c r="I405" s="222"/>
      <c r="J405" s="219"/>
      <c r="K405" s="219"/>
      <c r="L405" s="223"/>
      <c r="M405" s="224"/>
      <c r="N405" s="225"/>
      <c r="O405" s="225"/>
      <c r="P405" s="225"/>
      <c r="Q405" s="225"/>
      <c r="R405" s="225"/>
      <c r="S405" s="225"/>
      <c r="T405" s="226"/>
      <c r="AT405" s="227" t="s">
        <v>136</v>
      </c>
      <c r="AU405" s="227" t="s">
        <v>83</v>
      </c>
      <c r="AV405" s="14" t="s">
        <v>83</v>
      </c>
      <c r="AW405" s="14" t="s">
        <v>31</v>
      </c>
      <c r="AX405" s="14" t="s">
        <v>75</v>
      </c>
      <c r="AY405" s="227" t="s">
        <v>126</v>
      </c>
    </row>
    <row r="406" spans="2:51" s="12" customFormat="1" ht="11.25">
      <c r="B406" s="196"/>
      <c r="C406" s="197"/>
      <c r="D406" s="191" t="s">
        <v>136</v>
      </c>
      <c r="E406" s="198" t="s">
        <v>1</v>
      </c>
      <c r="F406" s="199" t="s">
        <v>1586</v>
      </c>
      <c r="G406" s="197"/>
      <c r="H406" s="200">
        <v>9.6</v>
      </c>
      <c r="I406" s="201"/>
      <c r="J406" s="197"/>
      <c r="K406" s="197"/>
      <c r="L406" s="202"/>
      <c r="M406" s="203"/>
      <c r="N406" s="204"/>
      <c r="O406" s="204"/>
      <c r="P406" s="204"/>
      <c r="Q406" s="204"/>
      <c r="R406" s="204"/>
      <c r="S406" s="204"/>
      <c r="T406" s="205"/>
      <c r="AT406" s="206" t="s">
        <v>136</v>
      </c>
      <c r="AU406" s="206" t="s">
        <v>83</v>
      </c>
      <c r="AV406" s="12" t="s">
        <v>85</v>
      </c>
      <c r="AW406" s="12" t="s">
        <v>31</v>
      </c>
      <c r="AX406" s="12" t="s">
        <v>75</v>
      </c>
      <c r="AY406" s="206" t="s">
        <v>126</v>
      </c>
    </row>
    <row r="407" spans="2:51" s="14" customFormat="1" ht="11.25">
      <c r="B407" s="218"/>
      <c r="C407" s="219"/>
      <c r="D407" s="191" t="s">
        <v>136</v>
      </c>
      <c r="E407" s="220" t="s">
        <v>1</v>
      </c>
      <c r="F407" s="221" t="s">
        <v>1587</v>
      </c>
      <c r="G407" s="219"/>
      <c r="H407" s="220" t="s">
        <v>1</v>
      </c>
      <c r="I407" s="222"/>
      <c r="J407" s="219"/>
      <c r="K407" s="219"/>
      <c r="L407" s="223"/>
      <c r="M407" s="224"/>
      <c r="N407" s="225"/>
      <c r="O407" s="225"/>
      <c r="P407" s="225"/>
      <c r="Q407" s="225"/>
      <c r="R407" s="225"/>
      <c r="S407" s="225"/>
      <c r="T407" s="226"/>
      <c r="AT407" s="227" t="s">
        <v>136</v>
      </c>
      <c r="AU407" s="227" t="s">
        <v>83</v>
      </c>
      <c r="AV407" s="14" t="s">
        <v>83</v>
      </c>
      <c r="AW407" s="14" t="s">
        <v>31</v>
      </c>
      <c r="AX407" s="14" t="s">
        <v>75</v>
      </c>
      <c r="AY407" s="227" t="s">
        <v>126</v>
      </c>
    </row>
    <row r="408" spans="2:51" s="12" customFormat="1" ht="11.25">
      <c r="B408" s="196"/>
      <c r="C408" s="197"/>
      <c r="D408" s="191" t="s">
        <v>136</v>
      </c>
      <c r="E408" s="198" t="s">
        <v>1</v>
      </c>
      <c r="F408" s="199" t="s">
        <v>1582</v>
      </c>
      <c r="G408" s="197"/>
      <c r="H408" s="200">
        <v>14.4</v>
      </c>
      <c r="I408" s="201"/>
      <c r="J408" s="197"/>
      <c r="K408" s="197"/>
      <c r="L408" s="202"/>
      <c r="M408" s="203"/>
      <c r="N408" s="204"/>
      <c r="O408" s="204"/>
      <c r="P408" s="204"/>
      <c r="Q408" s="204"/>
      <c r="R408" s="204"/>
      <c r="S408" s="204"/>
      <c r="T408" s="205"/>
      <c r="AT408" s="206" t="s">
        <v>136</v>
      </c>
      <c r="AU408" s="206" t="s">
        <v>83</v>
      </c>
      <c r="AV408" s="12" t="s">
        <v>85</v>
      </c>
      <c r="AW408" s="12" t="s">
        <v>31</v>
      </c>
      <c r="AX408" s="12" t="s">
        <v>75</v>
      </c>
      <c r="AY408" s="206" t="s">
        <v>126</v>
      </c>
    </row>
    <row r="409" spans="2:51" s="14" customFormat="1" ht="11.25">
      <c r="B409" s="218"/>
      <c r="C409" s="219"/>
      <c r="D409" s="191" t="s">
        <v>136</v>
      </c>
      <c r="E409" s="220" t="s">
        <v>1</v>
      </c>
      <c r="F409" s="221" t="s">
        <v>1588</v>
      </c>
      <c r="G409" s="219"/>
      <c r="H409" s="220" t="s">
        <v>1</v>
      </c>
      <c r="I409" s="222"/>
      <c r="J409" s="219"/>
      <c r="K409" s="219"/>
      <c r="L409" s="223"/>
      <c r="M409" s="224"/>
      <c r="N409" s="225"/>
      <c r="O409" s="225"/>
      <c r="P409" s="225"/>
      <c r="Q409" s="225"/>
      <c r="R409" s="225"/>
      <c r="S409" s="225"/>
      <c r="T409" s="226"/>
      <c r="AT409" s="227" t="s">
        <v>136</v>
      </c>
      <c r="AU409" s="227" t="s">
        <v>83</v>
      </c>
      <c r="AV409" s="14" t="s">
        <v>83</v>
      </c>
      <c r="AW409" s="14" t="s">
        <v>31</v>
      </c>
      <c r="AX409" s="14" t="s">
        <v>75</v>
      </c>
      <c r="AY409" s="227" t="s">
        <v>126</v>
      </c>
    </row>
    <row r="410" spans="2:51" s="12" customFormat="1" ht="11.25">
      <c r="B410" s="196"/>
      <c r="C410" s="197"/>
      <c r="D410" s="191" t="s">
        <v>136</v>
      </c>
      <c r="E410" s="198" t="s">
        <v>1</v>
      </c>
      <c r="F410" s="199" t="s">
        <v>1589</v>
      </c>
      <c r="G410" s="197"/>
      <c r="H410" s="200">
        <v>9.6</v>
      </c>
      <c r="I410" s="201"/>
      <c r="J410" s="197"/>
      <c r="K410" s="197"/>
      <c r="L410" s="202"/>
      <c r="M410" s="203"/>
      <c r="N410" s="204"/>
      <c r="O410" s="204"/>
      <c r="P410" s="204"/>
      <c r="Q410" s="204"/>
      <c r="R410" s="204"/>
      <c r="S410" s="204"/>
      <c r="T410" s="205"/>
      <c r="AT410" s="206" t="s">
        <v>136</v>
      </c>
      <c r="AU410" s="206" t="s">
        <v>83</v>
      </c>
      <c r="AV410" s="12" t="s">
        <v>85</v>
      </c>
      <c r="AW410" s="12" t="s">
        <v>31</v>
      </c>
      <c r="AX410" s="12" t="s">
        <v>75</v>
      </c>
      <c r="AY410" s="206" t="s">
        <v>126</v>
      </c>
    </row>
    <row r="411" spans="2:51" s="14" customFormat="1" ht="11.25">
      <c r="B411" s="218"/>
      <c r="C411" s="219"/>
      <c r="D411" s="191" t="s">
        <v>136</v>
      </c>
      <c r="E411" s="220" t="s">
        <v>1</v>
      </c>
      <c r="F411" s="221" t="s">
        <v>1590</v>
      </c>
      <c r="G411" s="219"/>
      <c r="H411" s="220" t="s">
        <v>1</v>
      </c>
      <c r="I411" s="222"/>
      <c r="J411" s="219"/>
      <c r="K411" s="219"/>
      <c r="L411" s="223"/>
      <c r="M411" s="224"/>
      <c r="N411" s="225"/>
      <c r="O411" s="225"/>
      <c r="P411" s="225"/>
      <c r="Q411" s="225"/>
      <c r="R411" s="225"/>
      <c r="S411" s="225"/>
      <c r="T411" s="226"/>
      <c r="AT411" s="227" t="s">
        <v>136</v>
      </c>
      <c r="AU411" s="227" t="s">
        <v>83</v>
      </c>
      <c r="AV411" s="14" t="s">
        <v>83</v>
      </c>
      <c r="AW411" s="14" t="s">
        <v>31</v>
      </c>
      <c r="AX411" s="14" t="s">
        <v>75</v>
      </c>
      <c r="AY411" s="227" t="s">
        <v>126</v>
      </c>
    </row>
    <row r="412" spans="2:51" s="12" customFormat="1" ht="11.25">
      <c r="B412" s="196"/>
      <c r="C412" s="197"/>
      <c r="D412" s="191" t="s">
        <v>136</v>
      </c>
      <c r="E412" s="198" t="s">
        <v>1</v>
      </c>
      <c r="F412" s="199" t="s">
        <v>387</v>
      </c>
      <c r="G412" s="197"/>
      <c r="H412" s="200">
        <v>12.8</v>
      </c>
      <c r="I412" s="201"/>
      <c r="J412" s="197"/>
      <c r="K412" s="197"/>
      <c r="L412" s="202"/>
      <c r="M412" s="203"/>
      <c r="N412" s="204"/>
      <c r="O412" s="204"/>
      <c r="P412" s="204"/>
      <c r="Q412" s="204"/>
      <c r="R412" s="204"/>
      <c r="S412" s="204"/>
      <c r="T412" s="205"/>
      <c r="AT412" s="206" t="s">
        <v>136</v>
      </c>
      <c r="AU412" s="206" t="s">
        <v>83</v>
      </c>
      <c r="AV412" s="12" t="s">
        <v>85</v>
      </c>
      <c r="AW412" s="12" t="s">
        <v>31</v>
      </c>
      <c r="AX412" s="12" t="s">
        <v>75</v>
      </c>
      <c r="AY412" s="206" t="s">
        <v>126</v>
      </c>
    </row>
    <row r="413" spans="2:51" s="14" customFormat="1" ht="11.25">
      <c r="B413" s="218"/>
      <c r="C413" s="219"/>
      <c r="D413" s="191" t="s">
        <v>136</v>
      </c>
      <c r="E413" s="220" t="s">
        <v>1</v>
      </c>
      <c r="F413" s="221" t="s">
        <v>1591</v>
      </c>
      <c r="G413" s="219"/>
      <c r="H413" s="220" t="s">
        <v>1</v>
      </c>
      <c r="I413" s="222"/>
      <c r="J413" s="219"/>
      <c r="K413" s="219"/>
      <c r="L413" s="223"/>
      <c r="M413" s="224"/>
      <c r="N413" s="225"/>
      <c r="O413" s="225"/>
      <c r="P413" s="225"/>
      <c r="Q413" s="225"/>
      <c r="R413" s="225"/>
      <c r="S413" s="225"/>
      <c r="T413" s="226"/>
      <c r="AT413" s="227" t="s">
        <v>136</v>
      </c>
      <c r="AU413" s="227" t="s">
        <v>83</v>
      </c>
      <c r="AV413" s="14" t="s">
        <v>83</v>
      </c>
      <c r="AW413" s="14" t="s">
        <v>31</v>
      </c>
      <c r="AX413" s="14" t="s">
        <v>75</v>
      </c>
      <c r="AY413" s="227" t="s">
        <v>126</v>
      </c>
    </row>
    <row r="414" spans="2:51" s="12" customFormat="1" ht="11.25">
      <c r="B414" s="196"/>
      <c r="C414" s="197"/>
      <c r="D414" s="191" t="s">
        <v>136</v>
      </c>
      <c r="E414" s="198" t="s">
        <v>1</v>
      </c>
      <c r="F414" s="199" t="s">
        <v>1589</v>
      </c>
      <c r="G414" s="197"/>
      <c r="H414" s="200">
        <v>9.6</v>
      </c>
      <c r="I414" s="201"/>
      <c r="J414" s="197"/>
      <c r="K414" s="197"/>
      <c r="L414" s="202"/>
      <c r="M414" s="203"/>
      <c r="N414" s="204"/>
      <c r="O414" s="204"/>
      <c r="P414" s="204"/>
      <c r="Q414" s="204"/>
      <c r="R414" s="204"/>
      <c r="S414" s="204"/>
      <c r="T414" s="205"/>
      <c r="AT414" s="206" t="s">
        <v>136</v>
      </c>
      <c r="AU414" s="206" t="s">
        <v>83</v>
      </c>
      <c r="AV414" s="12" t="s">
        <v>85</v>
      </c>
      <c r="AW414" s="12" t="s">
        <v>31</v>
      </c>
      <c r="AX414" s="12" t="s">
        <v>75</v>
      </c>
      <c r="AY414" s="206" t="s">
        <v>126</v>
      </c>
    </row>
    <row r="415" spans="2:51" s="14" customFormat="1" ht="11.25">
      <c r="B415" s="218"/>
      <c r="C415" s="219"/>
      <c r="D415" s="191" t="s">
        <v>136</v>
      </c>
      <c r="E415" s="220" t="s">
        <v>1</v>
      </c>
      <c r="F415" s="221" t="s">
        <v>1592</v>
      </c>
      <c r="G415" s="219"/>
      <c r="H415" s="220" t="s">
        <v>1</v>
      </c>
      <c r="I415" s="222"/>
      <c r="J415" s="219"/>
      <c r="K415" s="219"/>
      <c r="L415" s="223"/>
      <c r="M415" s="224"/>
      <c r="N415" s="225"/>
      <c r="O415" s="225"/>
      <c r="P415" s="225"/>
      <c r="Q415" s="225"/>
      <c r="R415" s="225"/>
      <c r="S415" s="225"/>
      <c r="T415" s="226"/>
      <c r="AT415" s="227" t="s">
        <v>136</v>
      </c>
      <c r="AU415" s="227" t="s">
        <v>83</v>
      </c>
      <c r="AV415" s="14" t="s">
        <v>83</v>
      </c>
      <c r="AW415" s="14" t="s">
        <v>31</v>
      </c>
      <c r="AX415" s="14" t="s">
        <v>75</v>
      </c>
      <c r="AY415" s="227" t="s">
        <v>126</v>
      </c>
    </row>
    <row r="416" spans="2:51" s="12" customFormat="1" ht="11.25">
      <c r="B416" s="196"/>
      <c r="C416" s="197"/>
      <c r="D416" s="191" t="s">
        <v>136</v>
      </c>
      <c r="E416" s="198" t="s">
        <v>1</v>
      </c>
      <c r="F416" s="199" t="s">
        <v>1593</v>
      </c>
      <c r="G416" s="197"/>
      <c r="H416" s="200">
        <v>6.4</v>
      </c>
      <c r="I416" s="201"/>
      <c r="J416" s="197"/>
      <c r="K416" s="197"/>
      <c r="L416" s="202"/>
      <c r="M416" s="203"/>
      <c r="N416" s="204"/>
      <c r="O416" s="204"/>
      <c r="P416" s="204"/>
      <c r="Q416" s="204"/>
      <c r="R416" s="204"/>
      <c r="S416" s="204"/>
      <c r="T416" s="205"/>
      <c r="AT416" s="206" t="s">
        <v>136</v>
      </c>
      <c r="AU416" s="206" t="s">
        <v>83</v>
      </c>
      <c r="AV416" s="12" t="s">
        <v>85</v>
      </c>
      <c r="AW416" s="12" t="s">
        <v>31</v>
      </c>
      <c r="AX416" s="12" t="s">
        <v>75</v>
      </c>
      <c r="AY416" s="206" t="s">
        <v>126</v>
      </c>
    </row>
    <row r="417" spans="1:65" s="14" customFormat="1" ht="11.25">
      <c r="B417" s="218"/>
      <c r="C417" s="219"/>
      <c r="D417" s="191" t="s">
        <v>136</v>
      </c>
      <c r="E417" s="220" t="s">
        <v>1</v>
      </c>
      <c r="F417" s="221" t="s">
        <v>1594</v>
      </c>
      <c r="G417" s="219"/>
      <c r="H417" s="220" t="s">
        <v>1</v>
      </c>
      <c r="I417" s="222"/>
      <c r="J417" s="219"/>
      <c r="K417" s="219"/>
      <c r="L417" s="223"/>
      <c r="M417" s="224"/>
      <c r="N417" s="225"/>
      <c r="O417" s="225"/>
      <c r="P417" s="225"/>
      <c r="Q417" s="225"/>
      <c r="R417" s="225"/>
      <c r="S417" s="225"/>
      <c r="T417" s="226"/>
      <c r="AT417" s="227" t="s">
        <v>136</v>
      </c>
      <c r="AU417" s="227" t="s">
        <v>83</v>
      </c>
      <c r="AV417" s="14" t="s">
        <v>83</v>
      </c>
      <c r="AW417" s="14" t="s">
        <v>31</v>
      </c>
      <c r="AX417" s="14" t="s">
        <v>75</v>
      </c>
      <c r="AY417" s="227" t="s">
        <v>126</v>
      </c>
    </row>
    <row r="418" spans="1:65" s="12" customFormat="1" ht="11.25">
      <c r="B418" s="196"/>
      <c r="C418" s="197"/>
      <c r="D418" s="191" t="s">
        <v>136</v>
      </c>
      <c r="E418" s="198" t="s">
        <v>1</v>
      </c>
      <c r="F418" s="199" t="s">
        <v>1593</v>
      </c>
      <c r="G418" s="197"/>
      <c r="H418" s="200">
        <v>6.4</v>
      </c>
      <c r="I418" s="201"/>
      <c r="J418" s="197"/>
      <c r="K418" s="197"/>
      <c r="L418" s="202"/>
      <c r="M418" s="203"/>
      <c r="N418" s="204"/>
      <c r="O418" s="204"/>
      <c r="P418" s="204"/>
      <c r="Q418" s="204"/>
      <c r="R418" s="204"/>
      <c r="S418" s="204"/>
      <c r="T418" s="205"/>
      <c r="AT418" s="206" t="s">
        <v>136</v>
      </c>
      <c r="AU418" s="206" t="s">
        <v>83</v>
      </c>
      <c r="AV418" s="12" t="s">
        <v>85</v>
      </c>
      <c r="AW418" s="12" t="s">
        <v>31</v>
      </c>
      <c r="AX418" s="12" t="s">
        <v>75</v>
      </c>
      <c r="AY418" s="206" t="s">
        <v>126</v>
      </c>
    </row>
    <row r="419" spans="1:65" s="14" customFormat="1" ht="11.25">
      <c r="B419" s="218"/>
      <c r="C419" s="219"/>
      <c r="D419" s="191" t="s">
        <v>136</v>
      </c>
      <c r="E419" s="220" t="s">
        <v>1</v>
      </c>
      <c r="F419" s="221" t="s">
        <v>1595</v>
      </c>
      <c r="G419" s="219"/>
      <c r="H419" s="220" t="s">
        <v>1</v>
      </c>
      <c r="I419" s="222"/>
      <c r="J419" s="219"/>
      <c r="K419" s="219"/>
      <c r="L419" s="223"/>
      <c r="M419" s="224"/>
      <c r="N419" s="225"/>
      <c r="O419" s="225"/>
      <c r="P419" s="225"/>
      <c r="Q419" s="225"/>
      <c r="R419" s="225"/>
      <c r="S419" s="225"/>
      <c r="T419" s="226"/>
      <c r="AT419" s="227" t="s">
        <v>136</v>
      </c>
      <c r="AU419" s="227" t="s">
        <v>83</v>
      </c>
      <c r="AV419" s="14" t="s">
        <v>83</v>
      </c>
      <c r="AW419" s="14" t="s">
        <v>31</v>
      </c>
      <c r="AX419" s="14" t="s">
        <v>75</v>
      </c>
      <c r="AY419" s="227" t="s">
        <v>126</v>
      </c>
    </row>
    <row r="420" spans="1:65" s="12" customFormat="1" ht="11.25">
      <c r="B420" s="196"/>
      <c r="C420" s="197"/>
      <c r="D420" s="191" t="s">
        <v>136</v>
      </c>
      <c r="E420" s="198" t="s">
        <v>1</v>
      </c>
      <c r="F420" s="199" t="s">
        <v>1593</v>
      </c>
      <c r="G420" s="197"/>
      <c r="H420" s="200">
        <v>6.4</v>
      </c>
      <c r="I420" s="201"/>
      <c r="J420" s="197"/>
      <c r="K420" s="197"/>
      <c r="L420" s="202"/>
      <c r="M420" s="203"/>
      <c r="N420" s="204"/>
      <c r="O420" s="204"/>
      <c r="P420" s="204"/>
      <c r="Q420" s="204"/>
      <c r="R420" s="204"/>
      <c r="S420" s="204"/>
      <c r="T420" s="205"/>
      <c r="AT420" s="206" t="s">
        <v>136</v>
      </c>
      <c r="AU420" s="206" t="s">
        <v>83</v>
      </c>
      <c r="AV420" s="12" t="s">
        <v>85</v>
      </c>
      <c r="AW420" s="12" t="s">
        <v>31</v>
      </c>
      <c r="AX420" s="12" t="s">
        <v>75</v>
      </c>
      <c r="AY420" s="206" t="s">
        <v>126</v>
      </c>
    </row>
    <row r="421" spans="1:65" s="14" customFormat="1" ht="11.25">
      <c r="B421" s="218"/>
      <c r="C421" s="219"/>
      <c r="D421" s="191" t="s">
        <v>136</v>
      </c>
      <c r="E421" s="220" t="s">
        <v>1</v>
      </c>
      <c r="F421" s="221" t="s">
        <v>1596</v>
      </c>
      <c r="G421" s="219"/>
      <c r="H421" s="220" t="s">
        <v>1</v>
      </c>
      <c r="I421" s="222"/>
      <c r="J421" s="219"/>
      <c r="K421" s="219"/>
      <c r="L421" s="223"/>
      <c r="M421" s="224"/>
      <c r="N421" s="225"/>
      <c r="O421" s="225"/>
      <c r="P421" s="225"/>
      <c r="Q421" s="225"/>
      <c r="R421" s="225"/>
      <c r="S421" s="225"/>
      <c r="T421" s="226"/>
      <c r="AT421" s="227" t="s">
        <v>136</v>
      </c>
      <c r="AU421" s="227" t="s">
        <v>83</v>
      </c>
      <c r="AV421" s="14" t="s">
        <v>83</v>
      </c>
      <c r="AW421" s="14" t="s">
        <v>31</v>
      </c>
      <c r="AX421" s="14" t="s">
        <v>75</v>
      </c>
      <c r="AY421" s="227" t="s">
        <v>126</v>
      </c>
    </row>
    <row r="422" spans="1:65" s="12" customFormat="1" ht="11.25">
      <c r="B422" s="196"/>
      <c r="C422" s="197"/>
      <c r="D422" s="191" t="s">
        <v>136</v>
      </c>
      <c r="E422" s="198" t="s">
        <v>1</v>
      </c>
      <c r="F422" s="199" t="s">
        <v>1597</v>
      </c>
      <c r="G422" s="197"/>
      <c r="H422" s="200">
        <v>6.64</v>
      </c>
      <c r="I422" s="201"/>
      <c r="J422" s="197"/>
      <c r="K422" s="197"/>
      <c r="L422" s="202"/>
      <c r="M422" s="203"/>
      <c r="N422" s="204"/>
      <c r="O422" s="204"/>
      <c r="P422" s="204"/>
      <c r="Q422" s="204"/>
      <c r="R422" s="204"/>
      <c r="S422" s="204"/>
      <c r="T422" s="205"/>
      <c r="AT422" s="206" t="s">
        <v>136</v>
      </c>
      <c r="AU422" s="206" t="s">
        <v>83</v>
      </c>
      <c r="AV422" s="12" t="s">
        <v>85</v>
      </c>
      <c r="AW422" s="12" t="s">
        <v>31</v>
      </c>
      <c r="AX422" s="12" t="s">
        <v>75</v>
      </c>
      <c r="AY422" s="206" t="s">
        <v>126</v>
      </c>
    </row>
    <row r="423" spans="1:65" s="14" customFormat="1" ht="22.5">
      <c r="B423" s="218"/>
      <c r="C423" s="219"/>
      <c r="D423" s="191" t="s">
        <v>136</v>
      </c>
      <c r="E423" s="220" t="s">
        <v>1</v>
      </c>
      <c r="F423" s="221" t="s">
        <v>1598</v>
      </c>
      <c r="G423" s="219"/>
      <c r="H423" s="220" t="s">
        <v>1</v>
      </c>
      <c r="I423" s="222"/>
      <c r="J423" s="219"/>
      <c r="K423" s="219"/>
      <c r="L423" s="223"/>
      <c r="M423" s="224"/>
      <c r="N423" s="225"/>
      <c r="O423" s="225"/>
      <c r="P423" s="225"/>
      <c r="Q423" s="225"/>
      <c r="R423" s="225"/>
      <c r="S423" s="225"/>
      <c r="T423" s="226"/>
      <c r="AT423" s="227" t="s">
        <v>136</v>
      </c>
      <c r="AU423" s="227" t="s">
        <v>83</v>
      </c>
      <c r="AV423" s="14" t="s">
        <v>83</v>
      </c>
      <c r="AW423" s="14" t="s">
        <v>31</v>
      </c>
      <c r="AX423" s="14" t="s">
        <v>75</v>
      </c>
      <c r="AY423" s="227" t="s">
        <v>126</v>
      </c>
    </row>
    <row r="424" spans="1:65" s="12" customFormat="1" ht="11.25">
      <c r="B424" s="196"/>
      <c r="C424" s="197"/>
      <c r="D424" s="191" t="s">
        <v>136</v>
      </c>
      <c r="E424" s="198" t="s">
        <v>1</v>
      </c>
      <c r="F424" s="199" t="s">
        <v>1599</v>
      </c>
      <c r="G424" s="197"/>
      <c r="H424" s="200">
        <v>4.04</v>
      </c>
      <c r="I424" s="201"/>
      <c r="J424" s="197"/>
      <c r="K424" s="197"/>
      <c r="L424" s="202"/>
      <c r="M424" s="203"/>
      <c r="N424" s="204"/>
      <c r="O424" s="204"/>
      <c r="P424" s="204"/>
      <c r="Q424" s="204"/>
      <c r="R424" s="204"/>
      <c r="S424" s="204"/>
      <c r="T424" s="205"/>
      <c r="AT424" s="206" t="s">
        <v>136</v>
      </c>
      <c r="AU424" s="206" t="s">
        <v>83</v>
      </c>
      <c r="AV424" s="12" t="s">
        <v>85</v>
      </c>
      <c r="AW424" s="12" t="s">
        <v>31</v>
      </c>
      <c r="AX424" s="12" t="s">
        <v>75</v>
      </c>
      <c r="AY424" s="206" t="s">
        <v>126</v>
      </c>
    </row>
    <row r="425" spans="1:65" s="13" customFormat="1" ht="11.25">
      <c r="B425" s="207"/>
      <c r="C425" s="208"/>
      <c r="D425" s="191" t="s">
        <v>136</v>
      </c>
      <c r="E425" s="209" t="s">
        <v>1</v>
      </c>
      <c r="F425" s="210" t="s">
        <v>138</v>
      </c>
      <c r="G425" s="208"/>
      <c r="H425" s="211">
        <v>119.48</v>
      </c>
      <c r="I425" s="212"/>
      <c r="J425" s="208"/>
      <c r="K425" s="208"/>
      <c r="L425" s="213"/>
      <c r="M425" s="214"/>
      <c r="N425" s="215"/>
      <c r="O425" s="215"/>
      <c r="P425" s="215"/>
      <c r="Q425" s="215"/>
      <c r="R425" s="215"/>
      <c r="S425" s="215"/>
      <c r="T425" s="216"/>
      <c r="AT425" s="217" t="s">
        <v>136</v>
      </c>
      <c r="AU425" s="217" t="s">
        <v>83</v>
      </c>
      <c r="AV425" s="13" t="s">
        <v>133</v>
      </c>
      <c r="AW425" s="13" t="s">
        <v>31</v>
      </c>
      <c r="AX425" s="13" t="s">
        <v>83</v>
      </c>
      <c r="AY425" s="217" t="s">
        <v>126</v>
      </c>
    </row>
    <row r="426" spans="1:65" s="2" customFormat="1" ht="16.5" customHeight="1">
      <c r="A426" s="33"/>
      <c r="B426" s="34"/>
      <c r="C426" s="177" t="s">
        <v>338</v>
      </c>
      <c r="D426" s="177" t="s">
        <v>127</v>
      </c>
      <c r="E426" s="178" t="s">
        <v>395</v>
      </c>
      <c r="F426" s="179" t="s">
        <v>396</v>
      </c>
      <c r="G426" s="180" t="s">
        <v>397</v>
      </c>
      <c r="H426" s="181">
        <v>12</v>
      </c>
      <c r="I426" s="182"/>
      <c r="J426" s="183">
        <f>ROUND(I426*H426,2)</f>
        <v>0</v>
      </c>
      <c r="K426" s="179" t="s">
        <v>131</v>
      </c>
      <c r="L426" s="184"/>
      <c r="M426" s="185" t="s">
        <v>1</v>
      </c>
      <c r="N426" s="186" t="s">
        <v>40</v>
      </c>
      <c r="O426" s="70"/>
      <c r="P426" s="187">
        <f>O426*H426</f>
        <v>0</v>
      </c>
      <c r="Q426" s="187">
        <v>1E-3</v>
      </c>
      <c r="R426" s="187">
        <f>Q426*H426</f>
        <v>1.2E-2</v>
      </c>
      <c r="S426" s="187">
        <v>0</v>
      </c>
      <c r="T426" s="188">
        <f>S426*H426</f>
        <v>0</v>
      </c>
      <c r="U426" s="33"/>
      <c r="V426" s="33"/>
      <c r="W426" s="33"/>
      <c r="X426" s="33"/>
      <c r="Y426" s="33"/>
      <c r="Z426" s="33"/>
      <c r="AA426" s="33"/>
      <c r="AB426" s="33"/>
      <c r="AC426" s="33"/>
      <c r="AD426" s="33"/>
      <c r="AE426" s="33"/>
      <c r="AR426" s="189" t="s">
        <v>132</v>
      </c>
      <c r="AT426" s="189" t="s">
        <v>127</v>
      </c>
      <c r="AU426" s="189" t="s">
        <v>83</v>
      </c>
      <c r="AY426" s="16" t="s">
        <v>126</v>
      </c>
      <c r="BE426" s="190">
        <f>IF(N426="základní",J426,0)</f>
        <v>0</v>
      </c>
      <c r="BF426" s="190">
        <f>IF(N426="snížená",J426,0)</f>
        <v>0</v>
      </c>
      <c r="BG426" s="190">
        <f>IF(N426="zákl. přenesená",J426,0)</f>
        <v>0</v>
      </c>
      <c r="BH426" s="190">
        <f>IF(N426="sníž. přenesená",J426,0)</f>
        <v>0</v>
      </c>
      <c r="BI426" s="190">
        <f>IF(N426="nulová",J426,0)</f>
        <v>0</v>
      </c>
      <c r="BJ426" s="16" t="s">
        <v>83</v>
      </c>
      <c r="BK426" s="190">
        <f>ROUND(I426*H426,2)</f>
        <v>0</v>
      </c>
      <c r="BL426" s="16" t="s">
        <v>133</v>
      </c>
      <c r="BM426" s="189" t="s">
        <v>1600</v>
      </c>
    </row>
    <row r="427" spans="1:65" s="2" customFormat="1" ht="11.25">
      <c r="A427" s="33"/>
      <c r="B427" s="34"/>
      <c r="C427" s="35"/>
      <c r="D427" s="191" t="s">
        <v>135</v>
      </c>
      <c r="E427" s="35"/>
      <c r="F427" s="192" t="s">
        <v>396</v>
      </c>
      <c r="G427" s="35"/>
      <c r="H427" s="35"/>
      <c r="I427" s="193"/>
      <c r="J427" s="35"/>
      <c r="K427" s="35"/>
      <c r="L427" s="38"/>
      <c r="M427" s="194"/>
      <c r="N427" s="195"/>
      <c r="O427" s="70"/>
      <c r="P427" s="70"/>
      <c r="Q427" s="70"/>
      <c r="R427" s="70"/>
      <c r="S427" s="70"/>
      <c r="T427" s="71"/>
      <c r="U427" s="33"/>
      <c r="V427" s="33"/>
      <c r="W427" s="33"/>
      <c r="X427" s="33"/>
      <c r="Y427" s="33"/>
      <c r="Z427" s="33"/>
      <c r="AA427" s="33"/>
      <c r="AB427" s="33"/>
      <c r="AC427" s="33"/>
      <c r="AD427" s="33"/>
      <c r="AE427" s="33"/>
      <c r="AT427" s="16" t="s">
        <v>135</v>
      </c>
      <c r="AU427" s="16" t="s">
        <v>83</v>
      </c>
    </row>
    <row r="428" spans="1:65" s="12" customFormat="1" ht="11.25">
      <c r="B428" s="196"/>
      <c r="C428" s="197"/>
      <c r="D428" s="191" t="s">
        <v>136</v>
      </c>
      <c r="E428" s="198" t="s">
        <v>1</v>
      </c>
      <c r="F428" s="199" t="s">
        <v>167</v>
      </c>
      <c r="G428" s="197"/>
      <c r="H428" s="200">
        <v>12</v>
      </c>
      <c r="I428" s="201"/>
      <c r="J428" s="197"/>
      <c r="K428" s="197"/>
      <c r="L428" s="202"/>
      <c r="M428" s="203"/>
      <c r="N428" s="204"/>
      <c r="O428" s="204"/>
      <c r="P428" s="204"/>
      <c r="Q428" s="204"/>
      <c r="R428" s="204"/>
      <c r="S428" s="204"/>
      <c r="T428" s="205"/>
      <c r="AT428" s="206" t="s">
        <v>136</v>
      </c>
      <c r="AU428" s="206" t="s">
        <v>83</v>
      </c>
      <c r="AV428" s="12" t="s">
        <v>85</v>
      </c>
      <c r="AW428" s="12" t="s">
        <v>31</v>
      </c>
      <c r="AX428" s="12" t="s">
        <v>75</v>
      </c>
      <c r="AY428" s="206" t="s">
        <v>126</v>
      </c>
    </row>
    <row r="429" spans="1:65" s="13" customFormat="1" ht="11.25">
      <c r="B429" s="207"/>
      <c r="C429" s="208"/>
      <c r="D429" s="191" t="s">
        <v>136</v>
      </c>
      <c r="E429" s="209" t="s">
        <v>1</v>
      </c>
      <c r="F429" s="210" t="s">
        <v>138</v>
      </c>
      <c r="G429" s="208"/>
      <c r="H429" s="211">
        <v>12</v>
      </c>
      <c r="I429" s="212"/>
      <c r="J429" s="208"/>
      <c r="K429" s="208"/>
      <c r="L429" s="213"/>
      <c r="M429" s="214"/>
      <c r="N429" s="215"/>
      <c r="O429" s="215"/>
      <c r="P429" s="215"/>
      <c r="Q429" s="215"/>
      <c r="R429" s="215"/>
      <c r="S429" s="215"/>
      <c r="T429" s="216"/>
      <c r="AT429" s="217" t="s">
        <v>136</v>
      </c>
      <c r="AU429" s="217" t="s">
        <v>83</v>
      </c>
      <c r="AV429" s="13" t="s">
        <v>133</v>
      </c>
      <c r="AW429" s="13" t="s">
        <v>31</v>
      </c>
      <c r="AX429" s="13" t="s">
        <v>83</v>
      </c>
      <c r="AY429" s="217" t="s">
        <v>126</v>
      </c>
    </row>
    <row r="430" spans="1:65" s="2" customFormat="1" ht="16.5" customHeight="1">
      <c r="A430" s="33"/>
      <c r="B430" s="34"/>
      <c r="C430" s="177" t="s">
        <v>344</v>
      </c>
      <c r="D430" s="177" t="s">
        <v>127</v>
      </c>
      <c r="E430" s="178" t="s">
        <v>409</v>
      </c>
      <c r="F430" s="179" t="s">
        <v>410</v>
      </c>
      <c r="G430" s="180" t="s">
        <v>142</v>
      </c>
      <c r="H430" s="181">
        <v>10</v>
      </c>
      <c r="I430" s="182"/>
      <c r="J430" s="183">
        <f>ROUND(I430*H430,2)</f>
        <v>0</v>
      </c>
      <c r="K430" s="179" t="s">
        <v>131</v>
      </c>
      <c r="L430" s="184"/>
      <c r="M430" s="185" t="s">
        <v>1</v>
      </c>
      <c r="N430" s="186" t="s">
        <v>40</v>
      </c>
      <c r="O430" s="70"/>
      <c r="P430" s="187">
        <f>O430*H430</f>
        <v>0</v>
      </c>
      <c r="Q430" s="187">
        <v>0.39700000000000002</v>
      </c>
      <c r="R430" s="187">
        <f>Q430*H430</f>
        <v>3.97</v>
      </c>
      <c r="S430" s="187">
        <v>0</v>
      </c>
      <c r="T430" s="188">
        <f>S430*H430</f>
        <v>0</v>
      </c>
      <c r="U430" s="33"/>
      <c r="V430" s="33"/>
      <c r="W430" s="33"/>
      <c r="X430" s="33"/>
      <c r="Y430" s="33"/>
      <c r="Z430" s="33"/>
      <c r="AA430" s="33"/>
      <c r="AB430" s="33"/>
      <c r="AC430" s="33"/>
      <c r="AD430" s="33"/>
      <c r="AE430" s="33"/>
      <c r="AR430" s="189" t="s">
        <v>132</v>
      </c>
      <c r="AT430" s="189" t="s">
        <v>127</v>
      </c>
      <c r="AU430" s="189" t="s">
        <v>83</v>
      </c>
      <c r="AY430" s="16" t="s">
        <v>126</v>
      </c>
      <c r="BE430" s="190">
        <f>IF(N430="základní",J430,0)</f>
        <v>0</v>
      </c>
      <c r="BF430" s="190">
        <f>IF(N430="snížená",J430,0)</f>
        <v>0</v>
      </c>
      <c r="BG430" s="190">
        <f>IF(N430="zákl. přenesená",J430,0)</f>
        <v>0</v>
      </c>
      <c r="BH430" s="190">
        <f>IF(N430="sníž. přenesená",J430,0)</f>
        <v>0</v>
      </c>
      <c r="BI430" s="190">
        <f>IF(N430="nulová",J430,0)</f>
        <v>0</v>
      </c>
      <c r="BJ430" s="16" t="s">
        <v>83</v>
      </c>
      <c r="BK430" s="190">
        <f>ROUND(I430*H430,2)</f>
        <v>0</v>
      </c>
      <c r="BL430" s="16" t="s">
        <v>133</v>
      </c>
      <c r="BM430" s="189" t="s">
        <v>1601</v>
      </c>
    </row>
    <row r="431" spans="1:65" s="2" customFormat="1" ht="11.25">
      <c r="A431" s="33"/>
      <c r="B431" s="34"/>
      <c r="C431" s="35"/>
      <c r="D431" s="191" t="s">
        <v>135</v>
      </c>
      <c r="E431" s="35"/>
      <c r="F431" s="192" t="s">
        <v>410</v>
      </c>
      <c r="G431" s="35"/>
      <c r="H431" s="35"/>
      <c r="I431" s="193"/>
      <c r="J431" s="35"/>
      <c r="K431" s="35"/>
      <c r="L431" s="38"/>
      <c r="M431" s="194"/>
      <c r="N431" s="195"/>
      <c r="O431" s="70"/>
      <c r="P431" s="70"/>
      <c r="Q431" s="70"/>
      <c r="R431" s="70"/>
      <c r="S431" s="70"/>
      <c r="T431" s="71"/>
      <c r="U431" s="33"/>
      <c r="V431" s="33"/>
      <c r="W431" s="33"/>
      <c r="X431" s="33"/>
      <c r="Y431" s="33"/>
      <c r="Z431" s="33"/>
      <c r="AA431" s="33"/>
      <c r="AB431" s="33"/>
      <c r="AC431" s="33"/>
      <c r="AD431" s="33"/>
      <c r="AE431" s="33"/>
      <c r="AT431" s="16" t="s">
        <v>135</v>
      </c>
      <c r="AU431" s="16" t="s">
        <v>83</v>
      </c>
    </row>
    <row r="432" spans="1:65" s="14" customFormat="1" ht="11.25">
      <c r="B432" s="218"/>
      <c r="C432" s="219"/>
      <c r="D432" s="191" t="s">
        <v>136</v>
      </c>
      <c r="E432" s="220" t="s">
        <v>1</v>
      </c>
      <c r="F432" s="221" t="s">
        <v>1602</v>
      </c>
      <c r="G432" s="219"/>
      <c r="H432" s="220" t="s">
        <v>1</v>
      </c>
      <c r="I432" s="222"/>
      <c r="J432" s="219"/>
      <c r="K432" s="219"/>
      <c r="L432" s="223"/>
      <c r="M432" s="224"/>
      <c r="N432" s="225"/>
      <c r="O432" s="225"/>
      <c r="P432" s="225"/>
      <c r="Q432" s="225"/>
      <c r="R432" s="225"/>
      <c r="S432" s="225"/>
      <c r="T432" s="226"/>
      <c r="AT432" s="227" t="s">
        <v>136</v>
      </c>
      <c r="AU432" s="227" t="s">
        <v>83</v>
      </c>
      <c r="AV432" s="14" t="s">
        <v>83</v>
      </c>
      <c r="AW432" s="14" t="s">
        <v>31</v>
      </c>
      <c r="AX432" s="14" t="s">
        <v>75</v>
      </c>
      <c r="AY432" s="227" t="s">
        <v>126</v>
      </c>
    </row>
    <row r="433" spans="1:65" s="12" customFormat="1" ht="11.25">
      <c r="B433" s="196"/>
      <c r="C433" s="197"/>
      <c r="D433" s="191" t="s">
        <v>136</v>
      </c>
      <c r="E433" s="198" t="s">
        <v>1</v>
      </c>
      <c r="F433" s="199" t="s">
        <v>181</v>
      </c>
      <c r="G433" s="197"/>
      <c r="H433" s="200">
        <v>10</v>
      </c>
      <c r="I433" s="201"/>
      <c r="J433" s="197"/>
      <c r="K433" s="197"/>
      <c r="L433" s="202"/>
      <c r="M433" s="203"/>
      <c r="N433" s="204"/>
      <c r="O433" s="204"/>
      <c r="P433" s="204"/>
      <c r="Q433" s="204"/>
      <c r="R433" s="204"/>
      <c r="S433" s="204"/>
      <c r="T433" s="205"/>
      <c r="AT433" s="206" t="s">
        <v>136</v>
      </c>
      <c r="AU433" s="206" t="s">
        <v>83</v>
      </c>
      <c r="AV433" s="12" t="s">
        <v>85</v>
      </c>
      <c r="AW433" s="12" t="s">
        <v>31</v>
      </c>
      <c r="AX433" s="12" t="s">
        <v>75</v>
      </c>
      <c r="AY433" s="206" t="s">
        <v>126</v>
      </c>
    </row>
    <row r="434" spans="1:65" s="13" customFormat="1" ht="11.25">
      <c r="B434" s="207"/>
      <c r="C434" s="208"/>
      <c r="D434" s="191" t="s">
        <v>136</v>
      </c>
      <c r="E434" s="209" t="s">
        <v>1</v>
      </c>
      <c r="F434" s="210" t="s">
        <v>138</v>
      </c>
      <c r="G434" s="208"/>
      <c r="H434" s="211">
        <v>10</v>
      </c>
      <c r="I434" s="212"/>
      <c r="J434" s="208"/>
      <c r="K434" s="208"/>
      <c r="L434" s="213"/>
      <c r="M434" s="214"/>
      <c r="N434" s="215"/>
      <c r="O434" s="215"/>
      <c r="P434" s="215"/>
      <c r="Q434" s="215"/>
      <c r="R434" s="215"/>
      <c r="S434" s="215"/>
      <c r="T434" s="216"/>
      <c r="AT434" s="217" t="s">
        <v>136</v>
      </c>
      <c r="AU434" s="217" t="s">
        <v>83</v>
      </c>
      <c r="AV434" s="13" t="s">
        <v>133</v>
      </c>
      <c r="AW434" s="13" t="s">
        <v>31</v>
      </c>
      <c r="AX434" s="13" t="s">
        <v>83</v>
      </c>
      <c r="AY434" s="217" t="s">
        <v>126</v>
      </c>
    </row>
    <row r="435" spans="1:65" s="2" customFormat="1" ht="21.75" customHeight="1">
      <c r="A435" s="33"/>
      <c r="B435" s="34"/>
      <c r="C435" s="177" t="s">
        <v>350</v>
      </c>
      <c r="D435" s="177" t="s">
        <v>127</v>
      </c>
      <c r="E435" s="178" t="s">
        <v>414</v>
      </c>
      <c r="F435" s="179" t="s">
        <v>415</v>
      </c>
      <c r="G435" s="180" t="s">
        <v>142</v>
      </c>
      <c r="H435" s="181">
        <v>88</v>
      </c>
      <c r="I435" s="182"/>
      <c r="J435" s="183">
        <f>ROUND(I435*H435,2)</f>
        <v>0</v>
      </c>
      <c r="K435" s="179" t="s">
        <v>131</v>
      </c>
      <c r="L435" s="184"/>
      <c r="M435" s="185" t="s">
        <v>1</v>
      </c>
      <c r="N435" s="186" t="s">
        <v>40</v>
      </c>
      <c r="O435" s="70"/>
      <c r="P435" s="187">
        <f>O435*H435</f>
        <v>0</v>
      </c>
      <c r="Q435" s="187">
        <v>0.157</v>
      </c>
      <c r="R435" s="187">
        <f>Q435*H435</f>
        <v>13.816000000000001</v>
      </c>
      <c r="S435" s="187">
        <v>0</v>
      </c>
      <c r="T435" s="188">
        <f>S435*H435</f>
        <v>0</v>
      </c>
      <c r="U435" s="33"/>
      <c r="V435" s="33"/>
      <c r="W435" s="33"/>
      <c r="X435" s="33"/>
      <c r="Y435" s="33"/>
      <c r="Z435" s="33"/>
      <c r="AA435" s="33"/>
      <c r="AB435" s="33"/>
      <c r="AC435" s="33"/>
      <c r="AD435" s="33"/>
      <c r="AE435" s="33"/>
      <c r="AR435" s="189" t="s">
        <v>132</v>
      </c>
      <c r="AT435" s="189" t="s">
        <v>127</v>
      </c>
      <c r="AU435" s="189" t="s">
        <v>83</v>
      </c>
      <c r="AY435" s="16" t="s">
        <v>126</v>
      </c>
      <c r="BE435" s="190">
        <f>IF(N435="základní",J435,0)</f>
        <v>0</v>
      </c>
      <c r="BF435" s="190">
        <f>IF(N435="snížená",J435,0)</f>
        <v>0</v>
      </c>
      <c r="BG435" s="190">
        <f>IF(N435="zákl. přenesená",J435,0)</f>
        <v>0</v>
      </c>
      <c r="BH435" s="190">
        <f>IF(N435="sníž. přenesená",J435,0)</f>
        <v>0</v>
      </c>
      <c r="BI435" s="190">
        <f>IF(N435="nulová",J435,0)</f>
        <v>0</v>
      </c>
      <c r="BJ435" s="16" t="s">
        <v>83</v>
      </c>
      <c r="BK435" s="190">
        <f>ROUND(I435*H435,2)</f>
        <v>0</v>
      </c>
      <c r="BL435" s="16" t="s">
        <v>133</v>
      </c>
      <c r="BM435" s="189" t="s">
        <v>1603</v>
      </c>
    </row>
    <row r="436" spans="1:65" s="2" customFormat="1" ht="11.25">
      <c r="A436" s="33"/>
      <c r="B436" s="34"/>
      <c r="C436" s="35"/>
      <c r="D436" s="191" t="s">
        <v>135</v>
      </c>
      <c r="E436" s="35"/>
      <c r="F436" s="192" t="s">
        <v>415</v>
      </c>
      <c r="G436" s="35"/>
      <c r="H436" s="35"/>
      <c r="I436" s="193"/>
      <c r="J436" s="35"/>
      <c r="K436" s="35"/>
      <c r="L436" s="38"/>
      <c r="M436" s="194"/>
      <c r="N436" s="195"/>
      <c r="O436" s="70"/>
      <c r="P436" s="70"/>
      <c r="Q436" s="70"/>
      <c r="R436" s="70"/>
      <c r="S436" s="70"/>
      <c r="T436" s="71"/>
      <c r="U436" s="33"/>
      <c r="V436" s="33"/>
      <c r="W436" s="33"/>
      <c r="X436" s="33"/>
      <c r="Y436" s="33"/>
      <c r="Z436" s="33"/>
      <c r="AA436" s="33"/>
      <c r="AB436" s="33"/>
      <c r="AC436" s="33"/>
      <c r="AD436" s="33"/>
      <c r="AE436" s="33"/>
      <c r="AT436" s="16" t="s">
        <v>135</v>
      </c>
      <c r="AU436" s="16" t="s">
        <v>83</v>
      </c>
    </row>
    <row r="437" spans="1:65" s="14" customFormat="1" ht="11.25">
      <c r="B437" s="218"/>
      <c r="C437" s="219"/>
      <c r="D437" s="191" t="s">
        <v>136</v>
      </c>
      <c r="E437" s="220" t="s">
        <v>1</v>
      </c>
      <c r="F437" s="221" t="s">
        <v>1604</v>
      </c>
      <c r="G437" s="219"/>
      <c r="H437" s="220" t="s">
        <v>1</v>
      </c>
      <c r="I437" s="222"/>
      <c r="J437" s="219"/>
      <c r="K437" s="219"/>
      <c r="L437" s="223"/>
      <c r="M437" s="224"/>
      <c r="N437" s="225"/>
      <c r="O437" s="225"/>
      <c r="P437" s="225"/>
      <c r="Q437" s="225"/>
      <c r="R437" s="225"/>
      <c r="S437" s="225"/>
      <c r="T437" s="226"/>
      <c r="AT437" s="227" t="s">
        <v>136</v>
      </c>
      <c r="AU437" s="227" t="s">
        <v>83</v>
      </c>
      <c r="AV437" s="14" t="s">
        <v>83</v>
      </c>
      <c r="AW437" s="14" t="s">
        <v>31</v>
      </c>
      <c r="AX437" s="14" t="s">
        <v>75</v>
      </c>
      <c r="AY437" s="227" t="s">
        <v>126</v>
      </c>
    </row>
    <row r="438" spans="1:65" s="12" customFormat="1" ht="11.25">
      <c r="B438" s="196"/>
      <c r="C438" s="197"/>
      <c r="D438" s="191" t="s">
        <v>136</v>
      </c>
      <c r="E438" s="198" t="s">
        <v>1</v>
      </c>
      <c r="F438" s="199" t="s">
        <v>1605</v>
      </c>
      <c r="G438" s="197"/>
      <c r="H438" s="200">
        <v>88</v>
      </c>
      <c r="I438" s="201"/>
      <c r="J438" s="197"/>
      <c r="K438" s="197"/>
      <c r="L438" s="202"/>
      <c r="M438" s="203"/>
      <c r="N438" s="204"/>
      <c r="O438" s="204"/>
      <c r="P438" s="204"/>
      <c r="Q438" s="204"/>
      <c r="R438" s="204"/>
      <c r="S438" s="204"/>
      <c r="T438" s="205"/>
      <c r="AT438" s="206" t="s">
        <v>136</v>
      </c>
      <c r="AU438" s="206" t="s">
        <v>83</v>
      </c>
      <c r="AV438" s="12" t="s">
        <v>85</v>
      </c>
      <c r="AW438" s="12" t="s">
        <v>31</v>
      </c>
      <c r="AX438" s="12" t="s">
        <v>75</v>
      </c>
      <c r="AY438" s="206" t="s">
        <v>126</v>
      </c>
    </row>
    <row r="439" spans="1:65" s="13" customFormat="1" ht="11.25">
      <c r="B439" s="207"/>
      <c r="C439" s="208"/>
      <c r="D439" s="191" t="s">
        <v>136</v>
      </c>
      <c r="E439" s="209" t="s">
        <v>1</v>
      </c>
      <c r="F439" s="210" t="s">
        <v>138</v>
      </c>
      <c r="G439" s="208"/>
      <c r="H439" s="211">
        <v>88</v>
      </c>
      <c r="I439" s="212"/>
      <c r="J439" s="208"/>
      <c r="K439" s="208"/>
      <c r="L439" s="213"/>
      <c r="M439" s="214"/>
      <c r="N439" s="215"/>
      <c r="O439" s="215"/>
      <c r="P439" s="215"/>
      <c r="Q439" s="215"/>
      <c r="R439" s="215"/>
      <c r="S439" s="215"/>
      <c r="T439" s="216"/>
      <c r="AT439" s="217" t="s">
        <v>136</v>
      </c>
      <c r="AU439" s="217" t="s">
        <v>83</v>
      </c>
      <c r="AV439" s="13" t="s">
        <v>133</v>
      </c>
      <c r="AW439" s="13" t="s">
        <v>31</v>
      </c>
      <c r="AX439" s="13" t="s">
        <v>83</v>
      </c>
      <c r="AY439" s="217" t="s">
        <v>126</v>
      </c>
    </row>
    <row r="440" spans="1:65" s="2" customFormat="1" ht="16.5" customHeight="1">
      <c r="A440" s="33"/>
      <c r="B440" s="34"/>
      <c r="C440" s="177" t="s">
        <v>355</v>
      </c>
      <c r="D440" s="177" t="s">
        <v>127</v>
      </c>
      <c r="E440" s="178" t="s">
        <v>420</v>
      </c>
      <c r="F440" s="179" t="s">
        <v>421</v>
      </c>
      <c r="G440" s="180" t="s">
        <v>142</v>
      </c>
      <c r="H440" s="181">
        <v>112</v>
      </c>
      <c r="I440" s="182"/>
      <c r="J440" s="183">
        <f>ROUND(I440*H440,2)</f>
        <v>0</v>
      </c>
      <c r="K440" s="179" t="s">
        <v>131</v>
      </c>
      <c r="L440" s="184"/>
      <c r="M440" s="185" t="s">
        <v>1</v>
      </c>
      <c r="N440" s="186" t="s">
        <v>40</v>
      </c>
      <c r="O440" s="70"/>
      <c r="P440" s="187">
        <f>O440*H440</f>
        <v>0</v>
      </c>
      <c r="Q440" s="187">
        <v>0.115</v>
      </c>
      <c r="R440" s="187">
        <f>Q440*H440</f>
        <v>12.88</v>
      </c>
      <c r="S440" s="187">
        <v>0</v>
      </c>
      <c r="T440" s="188">
        <f>S440*H440</f>
        <v>0</v>
      </c>
      <c r="U440" s="33"/>
      <c r="V440" s="33"/>
      <c r="W440" s="33"/>
      <c r="X440" s="33"/>
      <c r="Y440" s="33"/>
      <c r="Z440" s="33"/>
      <c r="AA440" s="33"/>
      <c r="AB440" s="33"/>
      <c r="AC440" s="33"/>
      <c r="AD440" s="33"/>
      <c r="AE440" s="33"/>
      <c r="AR440" s="189" t="s">
        <v>1606</v>
      </c>
      <c r="AT440" s="189" t="s">
        <v>127</v>
      </c>
      <c r="AU440" s="189" t="s">
        <v>83</v>
      </c>
      <c r="AY440" s="16" t="s">
        <v>126</v>
      </c>
      <c r="BE440" s="190">
        <f>IF(N440="základní",J440,0)</f>
        <v>0</v>
      </c>
      <c r="BF440" s="190">
        <f>IF(N440="snížená",J440,0)</f>
        <v>0</v>
      </c>
      <c r="BG440" s="190">
        <f>IF(N440="zákl. přenesená",J440,0)</f>
        <v>0</v>
      </c>
      <c r="BH440" s="190">
        <f>IF(N440="sníž. přenesená",J440,0)</f>
        <v>0</v>
      </c>
      <c r="BI440" s="190">
        <f>IF(N440="nulová",J440,0)</f>
        <v>0</v>
      </c>
      <c r="BJ440" s="16" t="s">
        <v>83</v>
      </c>
      <c r="BK440" s="190">
        <f>ROUND(I440*H440,2)</f>
        <v>0</v>
      </c>
      <c r="BL440" s="16" t="s">
        <v>437</v>
      </c>
      <c r="BM440" s="189" t="s">
        <v>1607</v>
      </c>
    </row>
    <row r="441" spans="1:65" s="2" customFormat="1" ht="11.25">
      <c r="A441" s="33"/>
      <c r="B441" s="34"/>
      <c r="C441" s="35"/>
      <c r="D441" s="191" t="s">
        <v>135</v>
      </c>
      <c r="E441" s="35"/>
      <c r="F441" s="192" t="s">
        <v>421</v>
      </c>
      <c r="G441" s="35"/>
      <c r="H441" s="35"/>
      <c r="I441" s="193"/>
      <c r="J441" s="35"/>
      <c r="K441" s="35"/>
      <c r="L441" s="38"/>
      <c r="M441" s="194"/>
      <c r="N441" s="195"/>
      <c r="O441" s="70"/>
      <c r="P441" s="70"/>
      <c r="Q441" s="70"/>
      <c r="R441" s="70"/>
      <c r="S441" s="70"/>
      <c r="T441" s="71"/>
      <c r="U441" s="33"/>
      <c r="V441" s="33"/>
      <c r="W441" s="33"/>
      <c r="X441" s="33"/>
      <c r="Y441" s="33"/>
      <c r="Z441" s="33"/>
      <c r="AA441" s="33"/>
      <c r="AB441" s="33"/>
      <c r="AC441" s="33"/>
      <c r="AD441" s="33"/>
      <c r="AE441" s="33"/>
      <c r="AT441" s="16" t="s">
        <v>135</v>
      </c>
      <c r="AU441" s="16" t="s">
        <v>83</v>
      </c>
    </row>
    <row r="442" spans="1:65" s="12" customFormat="1" ht="11.25">
      <c r="B442" s="196"/>
      <c r="C442" s="197"/>
      <c r="D442" s="191" t="s">
        <v>136</v>
      </c>
      <c r="E442" s="198" t="s">
        <v>1</v>
      </c>
      <c r="F442" s="199" t="s">
        <v>1318</v>
      </c>
      <c r="G442" s="197"/>
      <c r="H442" s="200">
        <v>112</v>
      </c>
      <c r="I442" s="201"/>
      <c r="J442" s="197"/>
      <c r="K442" s="197"/>
      <c r="L442" s="202"/>
      <c r="M442" s="203"/>
      <c r="N442" s="204"/>
      <c r="O442" s="204"/>
      <c r="P442" s="204"/>
      <c r="Q442" s="204"/>
      <c r="R442" s="204"/>
      <c r="S442" s="204"/>
      <c r="T442" s="205"/>
      <c r="AT442" s="206" t="s">
        <v>136</v>
      </c>
      <c r="AU442" s="206" t="s">
        <v>83</v>
      </c>
      <c r="AV442" s="12" t="s">
        <v>85</v>
      </c>
      <c r="AW442" s="12" t="s">
        <v>31</v>
      </c>
      <c r="AX442" s="12" t="s">
        <v>75</v>
      </c>
      <c r="AY442" s="206" t="s">
        <v>126</v>
      </c>
    </row>
    <row r="443" spans="1:65" s="13" customFormat="1" ht="11.25">
      <c r="B443" s="207"/>
      <c r="C443" s="208"/>
      <c r="D443" s="191" t="s">
        <v>136</v>
      </c>
      <c r="E443" s="209" t="s">
        <v>1</v>
      </c>
      <c r="F443" s="210" t="s">
        <v>138</v>
      </c>
      <c r="G443" s="208"/>
      <c r="H443" s="211">
        <v>112</v>
      </c>
      <c r="I443" s="212"/>
      <c r="J443" s="208"/>
      <c r="K443" s="208"/>
      <c r="L443" s="213"/>
      <c r="M443" s="214"/>
      <c r="N443" s="215"/>
      <c r="O443" s="215"/>
      <c r="P443" s="215"/>
      <c r="Q443" s="215"/>
      <c r="R443" s="215"/>
      <c r="S443" s="215"/>
      <c r="T443" s="216"/>
      <c r="AT443" s="217" t="s">
        <v>136</v>
      </c>
      <c r="AU443" s="217" t="s">
        <v>83</v>
      </c>
      <c r="AV443" s="13" t="s">
        <v>133</v>
      </c>
      <c r="AW443" s="13" t="s">
        <v>31</v>
      </c>
      <c r="AX443" s="13" t="s">
        <v>83</v>
      </c>
      <c r="AY443" s="217" t="s">
        <v>126</v>
      </c>
    </row>
    <row r="444" spans="1:65" s="14" customFormat="1" ht="11.25">
      <c r="B444" s="218"/>
      <c r="C444" s="219"/>
      <c r="D444" s="191" t="s">
        <v>136</v>
      </c>
      <c r="E444" s="220" t="s">
        <v>1</v>
      </c>
      <c r="F444" s="221" t="s">
        <v>139</v>
      </c>
      <c r="G444" s="219"/>
      <c r="H444" s="220" t="s">
        <v>1</v>
      </c>
      <c r="I444" s="222"/>
      <c r="J444" s="219"/>
      <c r="K444" s="219"/>
      <c r="L444" s="223"/>
      <c r="M444" s="224"/>
      <c r="N444" s="225"/>
      <c r="O444" s="225"/>
      <c r="P444" s="225"/>
      <c r="Q444" s="225"/>
      <c r="R444" s="225"/>
      <c r="S444" s="225"/>
      <c r="T444" s="226"/>
      <c r="AT444" s="227" t="s">
        <v>136</v>
      </c>
      <c r="AU444" s="227" t="s">
        <v>83</v>
      </c>
      <c r="AV444" s="14" t="s">
        <v>83</v>
      </c>
      <c r="AW444" s="14" t="s">
        <v>31</v>
      </c>
      <c r="AX444" s="14" t="s">
        <v>75</v>
      </c>
      <c r="AY444" s="227" t="s">
        <v>126</v>
      </c>
    </row>
    <row r="445" spans="1:65" s="2" customFormat="1" ht="16.5" customHeight="1">
      <c r="A445" s="33"/>
      <c r="B445" s="34"/>
      <c r="C445" s="177" t="s">
        <v>191</v>
      </c>
      <c r="D445" s="177" t="s">
        <v>127</v>
      </c>
      <c r="E445" s="178" t="s">
        <v>424</v>
      </c>
      <c r="F445" s="179" t="s">
        <v>425</v>
      </c>
      <c r="G445" s="180" t="s">
        <v>426</v>
      </c>
      <c r="H445" s="181">
        <v>210</v>
      </c>
      <c r="I445" s="182"/>
      <c r="J445" s="183">
        <f>ROUND(I445*H445,2)</f>
        <v>0</v>
      </c>
      <c r="K445" s="179" t="s">
        <v>131</v>
      </c>
      <c r="L445" s="184"/>
      <c r="M445" s="185" t="s">
        <v>1</v>
      </c>
      <c r="N445" s="186" t="s">
        <v>40</v>
      </c>
      <c r="O445" s="70"/>
      <c r="P445" s="187">
        <f>O445*H445</f>
        <v>0</v>
      </c>
      <c r="Q445" s="187">
        <v>1E-4</v>
      </c>
      <c r="R445" s="187">
        <f>Q445*H445</f>
        <v>2.1000000000000001E-2</v>
      </c>
      <c r="S445" s="187">
        <v>0</v>
      </c>
      <c r="T445" s="188">
        <f>S445*H445</f>
        <v>0</v>
      </c>
      <c r="U445" s="33"/>
      <c r="V445" s="33"/>
      <c r="W445" s="33"/>
      <c r="X445" s="33"/>
      <c r="Y445" s="33"/>
      <c r="Z445" s="33"/>
      <c r="AA445" s="33"/>
      <c r="AB445" s="33"/>
      <c r="AC445" s="33"/>
      <c r="AD445" s="33"/>
      <c r="AE445" s="33"/>
      <c r="AR445" s="189" t="s">
        <v>1606</v>
      </c>
      <c r="AT445" s="189" t="s">
        <v>127</v>
      </c>
      <c r="AU445" s="189" t="s">
        <v>83</v>
      </c>
      <c r="AY445" s="16" t="s">
        <v>126</v>
      </c>
      <c r="BE445" s="190">
        <f>IF(N445="základní",J445,0)</f>
        <v>0</v>
      </c>
      <c r="BF445" s="190">
        <f>IF(N445="snížená",J445,0)</f>
        <v>0</v>
      </c>
      <c r="BG445" s="190">
        <f>IF(N445="zákl. přenesená",J445,0)</f>
        <v>0</v>
      </c>
      <c r="BH445" s="190">
        <f>IF(N445="sníž. přenesená",J445,0)</f>
        <v>0</v>
      </c>
      <c r="BI445" s="190">
        <f>IF(N445="nulová",J445,0)</f>
        <v>0</v>
      </c>
      <c r="BJ445" s="16" t="s">
        <v>83</v>
      </c>
      <c r="BK445" s="190">
        <f>ROUND(I445*H445,2)</f>
        <v>0</v>
      </c>
      <c r="BL445" s="16" t="s">
        <v>437</v>
      </c>
      <c r="BM445" s="189" t="s">
        <v>1608</v>
      </c>
    </row>
    <row r="446" spans="1:65" s="2" customFormat="1" ht="11.25">
      <c r="A446" s="33"/>
      <c r="B446" s="34"/>
      <c r="C446" s="35"/>
      <c r="D446" s="191" t="s">
        <v>135</v>
      </c>
      <c r="E446" s="35"/>
      <c r="F446" s="192" t="s">
        <v>425</v>
      </c>
      <c r="G446" s="35"/>
      <c r="H446" s="35"/>
      <c r="I446" s="193"/>
      <c r="J446" s="35"/>
      <c r="K446" s="35"/>
      <c r="L446" s="38"/>
      <c r="M446" s="194"/>
      <c r="N446" s="195"/>
      <c r="O446" s="70"/>
      <c r="P446" s="70"/>
      <c r="Q446" s="70"/>
      <c r="R446" s="70"/>
      <c r="S446" s="70"/>
      <c r="T446" s="71"/>
      <c r="U446" s="33"/>
      <c r="V446" s="33"/>
      <c r="W446" s="33"/>
      <c r="X446" s="33"/>
      <c r="Y446" s="33"/>
      <c r="Z446" s="33"/>
      <c r="AA446" s="33"/>
      <c r="AB446" s="33"/>
      <c r="AC446" s="33"/>
      <c r="AD446" s="33"/>
      <c r="AE446" s="33"/>
      <c r="AT446" s="16" t="s">
        <v>135</v>
      </c>
      <c r="AU446" s="16" t="s">
        <v>83</v>
      </c>
    </row>
    <row r="447" spans="1:65" s="14" customFormat="1" ht="22.5">
      <c r="B447" s="218"/>
      <c r="C447" s="219"/>
      <c r="D447" s="191" t="s">
        <v>136</v>
      </c>
      <c r="E447" s="220" t="s">
        <v>1</v>
      </c>
      <c r="F447" s="221" t="s">
        <v>1609</v>
      </c>
      <c r="G447" s="219"/>
      <c r="H447" s="220" t="s">
        <v>1</v>
      </c>
      <c r="I447" s="222"/>
      <c r="J447" s="219"/>
      <c r="K447" s="219"/>
      <c r="L447" s="223"/>
      <c r="M447" s="224"/>
      <c r="N447" s="225"/>
      <c r="O447" s="225"/>
      <c r="P447" s="225"/>
      <c r="Q447" s="225"/>
      <c r="R447" s="225"/>
      <c r="S447" s="225"/>
      <c r="T447" s="226"/>
      <c r="AT447" s="227" t="s">
        <v>136</v>
      </c>
      <c r="AU447" s="227" t="s">
        <v>83</v>
      </c>
      <c r="AV447" s="14" t="s">
        <v>83</v>
      </c>
      <c r="AW447" s="14" t="s">
        <v>31</v>
      </c>
      <c r="AX447" s="14" t="s">
        <v>75</v>
      </c>
      <c r="AY447" s="227" t="s">
        <v>126</v>
      </c>
    </row>
    <row r="448" spans="1:65" s="12" customFormat="1" ht="11.25">
      <c r="B448" s="196"/>
      <c r="C448" s="197"/>
      <c r="D448" s="191" t="s">
        <v>136</v>
      </c>
      <c r="E448" s="198" t="s">
        <v>1</v>
      </c>
      <c r="F448" s="199" t="s">
        <v>1610</v>
      </c>
      <c r="G448" s="197"/>
      <c r="H448" s="200">
        <v>210</v>
      </c>
      <c r="I448" s="201"/>
      <c r="J448" s="197"/>
      <c r="K448" s="197"/>
      <c r="L448" s="202"/>
      <c r="M448" s="203"/>
      <c r="N448" s="204"/>
      <c r="O448" s="204"/>
      <c r="P448" s="204"/>
      <c r="Q448" s="204"/>
      <c r="R448" s="204"/>
      <c r="S448" s="204"/>
      <c r="T448" s="205"/>
      <c r="AT448" s="206" t="s">
        <v>136</v>
      </c>
      <c r="AU448" s="206" t="s">
        <v>83</v>
      </c>
      <c r="AV448" s="12" t="s">
        <v>85</v>
      </c>
      <c r="AW448" s="12" t="s">
        <v>31</v>
      </c>
      <c r="AX448" s="12" t="s">
        <v>75</v>
      </c>
      <c r="AY448" s="206" t="s">
        <v>126</v>
      </c>
    </row>
    <row r="449" spans="1:65" s="13" customFormat="1" ht="11.25">
      <c r="B449" s="207"/>
      <c r="C449" s="208"/>
      <c r="D449" s="191" t="s">
        <v>136</v>
      </c>
      <c r="E449" s="209" t="s">
        <v>1</v>
      </c>
      <c r="F449" s="210" t="s">
        <v>138</v>
      </c>
      <c r="G449" s="208"/>
      <c r="H449" s="211">
        <v>210</v>
      </c>
      <c r="I449" s="212"/>
      <c r="J449" s="208"/>
      <c r="K449" s="208"/>
      <c r="L449" s="213"/>
      <c r="M449" s="214"/>
      <c r="N449" s="215"/>
      <c r="O449" s="215"/>
      <c r="P449" s="215"/>
      <c r="Q449" s="215"/>
      <c r="R449" s="215"/>
      <c r="S449" s="215"/>
      <c r="T449" s="216"/>
      <c r="AT449" s="217" t="s">
        <v>136</v>
      </c>
      <c r="AU449" s="217" t="s">
        <v>83</v>
      </c>
      <c r="AV449" s="13" t="s">
        <v>133</v>
      </c>
      <c r="AW449" s="13" t="s">
        <v>31</v>
      </c>
      <c r="AX449" s="13" t="s">
        <v>83</v>
      </c>
      <c r="AY449" s="217" t="s">
        <v>126</v>
      </c>
    </row>
    <row r="450" spans="1:65" s="11" customFormat="1" ht="25.9" customHeight="1">
      <c r="B450" s="163"/>
      <c r="C450" s="164"/>
      <c r="D450" s="165" t="s">
        <v>74</v>
      </c>
      <c r="E450" s="166" t="s">
        <v>430</v>
      </c>
      <c r="F450" s="166" t="s">
        <v>431</v>
      </c>
      <c r="G450" s="164"/>
      <c r="H450" s="164"/>
      <c r="I450" s="167"/>
      <c r="J450" s="168">
        <f>BK450</f>
        <v>0</v>
      </c>
      <c r="K450" s="164"/>
      <c r="L450" s="169"/>
      <c r="M450" s="170"/>
      <c r="N450" s="171"/>
      <c r="O450" s="171"/>
      <c r="P450" s="172">
        <f>SUM(P451:P834)</f>
        <v>0</v>
      </c>
      <c r="Q450" s="171"/>
      <c r="R450" s="172">
        <f>SUM(R451:R834)</f>
        <v>0</v>
      </c>
      <c r="S450" s="171"/>
      <c r="T450" s="173">
        <f>SUM(T451:T834)</f>
        <v>0</v>
      </c>
      <c r="AR450" s="174" t="s">
        <v>83</v>
      </c>
      <c r="AT450" s="175" t="s">
        <v>74</v>
      </c>
      <c r="AU450" s="175" t="s">
        <v>75</v>
      </c>
      <c r="AY450" s="174" t="s">
        <v>126</v>
      </c>
      <c r="BK450" s="176">
        <f>SUM(BK451:BK834)</f>
        <v>0</v>
      </c>
    </row>
    <row r="451" spans="1:65" s="2" customFormat="1" ht="24.2" customHeight="1">
      <c r="A451" s="33"/>
      <c r="B451" s="34"/>
      <c r="C451" s="228" t="s">
        <v>372</v>
      </c>
      <c r="D451" s="228" t="s">
        <v>433</v>
      </c>
      <c r="E451" s="229" t="s">
        <v>434</v>
      </c>
      <c r="F451" s="230" t="s">
        <v>435</v>
      </c>
      <c r="G451" s="231" t="s">
        <v>436</v>
      </c>
      <c r="H451" s="232">
        <v>3</v>
      </c>
      <c r="I451" s="233"/>
      <c r="J451" s="234">
        <f>ROUND(I451*H451,2)</f>
        <v>0</v>
      </c>
      <c r="K451" s="230" t="s">
        <v>131</v>
      </c>
      <c r="L451" s="38"/>
      <c r="M451" s="235" t="s">
        <v>1</v>
      </c>
      <c r="N451" s="236" t="s">
        <v>40</v>
      </c>
      <c r="O451" s="70"/>
      <c r="P451" s="187">
        <f>O451*H451</f>
        <v>0</v>
      </c>
      <c r="Q451" s="187">
        <v>0</v>
      </c>
      <c r="R451" s="187">
        <f>Q451*H451</f>
        <v>0</v>
      </c>
      <c r="S451" s="187">
        <v>0</v>
      </c>
      <c r="T451" s="188">
        <f>S451*H451</f>
        <v>0</v>
      </c>
      <c r="U451" s="33"/>
      <c r="V451" s="33"/>
      <c r="W451" s="33"/>
      <c r="X451" s="33"/>
      <c r="Y451" s="33"/>
      <c r="Z451" s="33"/>
      <c r="AA451" s="33"/>
      <c r="AB451" s="33"/>
      <c r="AC451" s="33"/>
      <c r="AD451" s="33"/>
      <c r="AE451" s="33"/>
      <c r="AR451" s="189" t="s">
        <v>437</v>
      </c>
      <c r="AT451" s="189" t="s">
        <v>433</v>
      </c>
      <c r="AU451" s="189" t="s">
        <v>83</v>
      </c>
      <c r="AY451" s="16" t="s">
        <v>126</v>
      </c>
      <c r="BE451" s="190">
        <f>IF(N451="základní",J451,0)</f>
        <v>0</v>
      </c>
      <c r="BF451" s="190">
        <f>IF(N451="snížená",J451,0)</f>
        <v>0</v>
      </c>
      <c r="BG451" s="190">
        <f>IF(N451="zákl. přenesená",J451,0)</f>
        <v>0</v>
      </c>
      <c r="BH451" s="190">
        <f>IF(N451="sníž. přenesená",J451,0)</f>
        <v>0</v>
      </c>
      <c r="BI451" s="190">
        <f>IF(N451="nulová",J451,0)</f>
        <v>0</v>
      </c>
      <c r="BJ451" s="16" t="s">
        <v>83</v>
      </c>
      <c r="BK451" s="190">
        <f>ROUND(I451*H451,2)</f>
        <v>0</v>
      </c>
      <c r="BL451" s="16" t="s">
        <v>437</v>
      </c>
      <c r="BM451" s="189" t="s">
        <v>1611</v>
      </c>
    </row>
    <row r="452" spans="1:65" s="2" customFormat="1" ht="48.75">
      <c r="A452" s="33"/>
      <c r="B452" s="34"/>
      <c r="C452" s="35"/>
      <c r="D452" s="191" t="s">
        <v>135</v>
      </c>
      <c r="E452" s="35"/>
      <c r="F452" s="192" t="s">
        <v>439</v>
      </c>
      <c r="G452" s="35"/>
      <c r="H452" s="35"/>
      <c r="I452" s="193"/>
      <c r="J452" s="35"/>
      <c r="K452" s="35"/>
      <c r="L452" s="38"/>
      <c r="M452" s="194"/>
      <c r="N452" s="195"/>
      <c r="O452" s="70"/>
      <c r="P452" s="70"/>
      <c r="Q452" s="70"/>
      <c r="R452" s="70"/>
      <c r="S452" s="70"/>
      <c r="T452" s="71"/>
      <c r="U452" s="33"/>
      <c r="V452" s="33"/>
      <c r="W452" s="33"/>
      <c r="X452" s="33"/>
      <c r="Y452" s="33"/>
      <c r="Z452" s="33"/>
      <c r="AA452" s="33"/>
      <c r="AB452" s="33"/>
      <c r="AC452" s="33"/>
      <c r="AD452" s="33"/>
      <c r="AE452" s="33"/>
      <c r="AT452" s="16" t="s">
        <v>135</v>
      </c>
      <c r="AU452" s="16" t="s">
        <v>83</v>
      </c>
    </row>
    <row r="453" spans="1:65" s="12" customFormat="1" ht="11.25">
      <c r="B453" s="196"/>
      <c r="C453" s="197"/>
      <c r="D453" s="191" t="s">
        <v>136</v>
      </c>
      <c r="E453" s="198" t="s">
        <v>1</v>
      </c>
      <c r="F453" s="199" t="s">
        <v>125</v>
      </c>
      <c r="G453" s="197"/>
      <c r="H453" s="200">
        <v>3</v>
      </c>
      <c r="I453" s="201"/>
      <c r="J453" s="197"/>
      <c r="K453" s="197"/>
      <c r="L453" s="202"/>
      <c r="M453" s="203"/>
      <c r="N453" s="204"/>
      <c r="O453" s="204"/>
      <c r="P453" s="204"/>
      <c r="Q453" s="204"/>
      <c r="R453" s="204"/>
      <c r="S453" s="204"/>
      <c r="T453" s="205"/>
      <c r="AT453" s="206" t="s">
        <v>136</v>
      </c>
      <c r="AU453" s="206" t="s">
        <v>83</v>
      </c>
      <c r="AV453" s="12" t="s">
        <v>85</v>
      </c>
      <c r="AW453" s="12" t="s">
        <v>31</v>
      </c>
      <c r="AX453" s="12" t="s">
        <v>75</v>
      </c>
      <c r="AY453" s="206" t="s">
        <v>126</v>
      </c>
    </row>
    <row r="454" spans="1:65" s="13" customFormat="1" ht="11.25">
      <c r="B454" s="207"/>
      <c r="C454" s="208"/>
      <c r="D454" s="191" t="s">
        <v>136</v>
      </c>
      <c r="E454" s="209" t="s">
        <v>1</v>
      </c>
      <c r="F454" s="210" t="s">
        <v>138</v>
      </c>
      <c r="G454" s="208"/>
      <c r="H454" s="211">
        <v>3</v>
      </c>
      <c r="I454" s="212"/>
      <c r="J454" s="208"/>
      <c r="K454" s="208"/>
      <c r="L454" s="213"/>
      <c r="M454" s="214"/>
      <c r="N454" s="215"/>
      <c r="O454" s="215"/>
      <c r="P454" s="215"/>
      <c r="Q454" s="215"/>
      <c r="R454" s="215"/>
      <c r="S454" s="215"/>
      <c r="T454" s="216"/>
      <c r="AT454" s="217" t="s">
        <v>136</v>
      </c>
      <c r="AU454" s="217" t="s">
        <v>83</v>
      </c>
      <c r="AV454" s="13" t="s">
        <v>133</v>
      </c>
      <c r="AW454" s="13" t="s">
        <v>31</v>
      </c>
      <c r="AX454" s="13" t="s">
        <v>83</v>
      </c>
      <c r="AY454" s="217" t="s">
        <v>126</v>
      </c>
    </row>
    <row r="455" spans="1:65" s="2" customFormat="1" ht="24.2" customHeight="1">
      <c r="A455" s="33"/>
      <c r="B455" s="34"/>
      <c r="C455" s="228" t="s">
        <v>231</v>
      </c>
      <c r="D455" s="228" t="s">
        <v>433</v>
      </c>
      <c r="E455" s="229" t="s">
        <v>442</v>
      </c>
      <c r="F455" s="230" t="s">
        <v>443</v>
      </c>
      <c r="G455" s="231" t="s">
        <v>426</v>
      </c>
      <c r="H455" s="232">
        <v>1800</v>
      </c>
      <c r="I455" s="233"/>
      <c r="J455" s="234">
        <f>ROUND(I455*H455,2)</f>
        <v>0</v>
      </c>
      <c r="K455" s="230" t="s">
        <v>131</v>
      </c>
      <c r="L455" s="38"/>
      <c r="M455" s="235" t="s">
        <v>1</v>
      </c>
      <c r="N455" s="236" t="s">
        <v>40</v>
      </c>
      <c r="O455" s="70"/>
      <c r="P455" s="187">
        <f>O455*H455</f>
        <v>0</v>
      </c>
      <c r="Q455" s="187">
        <v>0</v>
      </c>
      <c r="R455" s="187">
        <f>Q455*H455</f>
        <v>0</v>
      </c>
      <c r="S455" s="187">
        <v>0</v>
      </c>
      <c r="T455" s="188">
        <f>S455*H455</f>
        <v>0</v>
      </c>
      <c r="U455" s="33"/>
      <c r="V455" s="33"/>
      <c r="W455" s="33"/>
      <c r="X455" s="33"/>
      <c r="Y455" s="33"/>
      <c r="Z455" s="33"/>
      <c r="AA455" s="33"/>
      <c r="AB455" s="33"/>
      <c r="AC455" s="33"/>
      <c r="AD455" s="33"/>
      <c r="AE455" s="33"/>
      <c r="AR455" s="189" t="s">
        <v>133</v>
      </c>
      <c r="AT455" s="189" t="s">
        <v>433</v>
      </c>
      <c r="AU455" s="189" t="s">
        <v>83</v>
      </c>
      <c r="AY455" s="16" t="s">
        <v>126</v>
      </c>
      <c r="BE455" s="190">
        <f>IF(N455="základní",J455,0)</f>
        <v>0</v>
      </c>
      <c r="BF455" s="190">
        <f>IF(N455="snížená",J455,0)</f>
        <v>0</v>
      </c>
      <c r="BG455" s="190">
        <f>IF(N455="zákl. přenesená",J455,0)</f>
        <v>0</v>
      </c>
      <c r="BH455" s="190">
        <f>IF(N455="sníž. přenesená",J455,0)</f>
        <v>0</v>
      </c>
      <c r="BI455" s="190">
        <f>IF(N455="nulová",J455,0)</f>
        <v>0</v>
      </c>
      <c r="BJ455" s="16" t="s">
        <v>83</v>
      </c>
      <c r="BK455" s="190">
        <f>ROUND(I455*H455,2)</f>
        <v>0</v>
      </c>
      <c r="BL455" s="16" t="s">
        <v>133</v>
      </c>
      <c r="BM455" s="189" t="s">
        <v>1612</v>
      </c>
    </row>
    <row r="456" spans="1:65" s="2" customFormat="1" ht="48.75">
      <c r="A456" s="33"/>
      <c r="B456" s="34"/>
      <c r="C456" s="35"/>
      <c r="D456" s="191" t="s">
        <v>135</v>
      </c>
      <c r="E456" s="35"/>
      <c r="F456" s="192" t="s">
        <v>445</v>
      </c>
      <c r="G456" s="35"/>
      <c r="H456" s="35"/>
      <c r="I456" s="193"/>
      <c r="J456" s="35"/>
      <c r="K456" s="35"/>
      <c r="L456" s="38"/>
      <c r="M456" s="194"/>
      <c r="N456" s="195"/>
      <c r="O456" s="70"/>
      <c r="P456" s="70"/>
      <c r="Q456" s="70"/>
      <c r="R456" s="70"/>
      <c r="S456" s="70"/>
      <c r="T456" s="71"/>
      <c r="U456" s="33"/>
      <c r="V456" s="33"/>
      <c r="W456" s="33"/>
      <c r="X456" s="33"/>
      <c r="Y456" s="33"/>
      <c r="Z456" s="33"/>
      <c r="AA456" s="33"/>
      <c r="AB456" s="33"/>
      <c r="AC456" s="33"/>
      <c r="AD456" s="33"/>
      <c r="AE456" s="33"/>
      <c r="AT456" s="16" t="s">
        <v>135</v>
      </c>
      <c r="AU456" s="16" t="s">
        <v>83</v>
      </c>
    </row>
    <row r="457" spans="1:65" s="12" customFormat="1" ht="11.25">
      <c r="B457" s="196"/>
      <c r="C457" s="197"/>
      <c r="D457" s="191" t="s">
        <v>136</v>
      </c>
      <c r="E457" s="198" t="s">
        <v>1</v>
      </c>
      <c r="F457" s="199" t="s">
        <v>1613</v>
      </c>
      <c r="G457" s="197"/>
      <c r="H457" s="200">
        <v>1800</v>
      </c>
      <c r="I457" s="201"/>
      <c r="J457" s="197"/>
      <c r="K457" s="197"/>
      <c r="L457" s="202"/>
      <c r="M457" s="203"/>
      <c r="N457" s="204"/>
      <c r="O457" s="204"/>
      <c r="P457" s="204"/>
      <c r="Q457" s="204"/>
      <c r="R457" s="204"/>
      <c r="S457" s="204"/>
      <c r="T457" s="205"/>
      <c r="AT457" s="206" t="s">
        <v>136</v>
      </c>
      <c r="AU457" s="206" t="s">
        <v>83</v>
      </c>
      <c r="AV457" s="12" t="s">
        <v>85</v>
      </c>
      <c r="AW457" s="12" t="s">
        <v>31</v>
      </c>
      <c r="AX457" s="12" t="s">
        <v>83</v>
      </c>
      <c r="AY457" s="206" t="s">
        <v>126</v>
      </c>
    </row>
    <row r="458" spans="1:65" s="2" customFormat="1" ht="24.2" customHeight="1">
      <c r="A458" s="33"/>
      <c r="B458" s="34"/>
      <c r="C458" s="228" t="s">
        <v>394</v>
      </c>
      <c r="D458" s="228" t="s">
        <v>433</v>
      </c>
      <c r="E458" s="229" t="s">
        <v>470</v>
      </c>
      <c r="F458" s="230" t="s">
        <v>471</v>
      </c>
      <c r="G458" s="231" t="s">
        <v>426</v>
      </c>
      <c r="H458" s="232">
        <v>267</v>
      </c>
      <c r="I458" s="233"/>
      <c r="J458" s="234">
        <f>ROUND(I458*H458,2)</f>
        <v>0</v>
      </c>
      <c r="K458" s="230" t="s">
        <v>131</v>
      </c>
      <c r="L458" s="38"/>
      <c r="M458" s="235" t="s">
        <v>1</v>
      </c>
      <c r="N458" s="236" t="s">
        <v>40</v>
      </c>
      <c r="O458" s="70"/>
      <c r="P458" s="187">
        <f>O458*H458</f>
        <v>0</v>
      </c>
      <c r="Q458" s="187">
        <v>0</v>
      </c>
      <c r="R458" s="187">
        <f>Q458*H458</f>
        <v>0</v>
      </c>
      <c r="S458" s="187">
        <v>0</v>
      </c>
      <c r="T458" s="188">
        <f>S458*H458</f>
        <v>0</v>
      </c>
      <c r="U458" s="33"/>
      <c r="V458" s="33"/>
      <c r="W458" s="33"/>
      <c r="X458" s="33"/>
      <c r="Y458" s="33"/>
      <c r="Z458" s="33"/>
      <c r="AA458" s="33"/>
      <c r="AB458" s="33"/>
      <c r="AC458" s="33"/>
      <c r="AD458" s="33"/>
      <c r="AE458" s="33"/>
      <c r="AR458" s="189" t="s">
        <v>133</v>
      </c>
      <c r="AT458" s="189" t="s">
        <v>433</v>
      </c>
      <c r="AU458" s="189" t="s">
        <v>83</v>
      </c>
      <c r="AY458" s="16" t="s">
        <v>126</v>
      </c>
      <c r="BE458" s="190">
        <f>IF(N458="základní",J458,0)</f>
        <v>0</v>
      </c>
      <c r="BF458" s="190">
        <f>IF(N458="snížená",J458,0)</f>
        <v>0</v>
      </c>
      <c r="BG458" s="190">
        <f>IF(N458="zákl. přenesená",J458,0)</f>
        <v>0</v>
      </c>
      <c r="BH458" s="190">
        <f>IF(N458="sníž. přenesená",J458,0)</f>
        <v>0</v>
      </c>
      <c r="BI458" s="190">
        <f>IF(N458="nulová",J458,0)</f>
        <v>0</v>
      </c>
      <c r="BJ458" s="16" t="s">
        <v>83</v>
      </c>
      <c r="BK458" s="190">
        <f>ROUND(I458*H458,2)</f>
        <v>0</v>
      </c>
      <c r="BL458" s="16" t="s">
        <v>133</v>
      </c>
      <c r="BM458" s="189" t="s">
        <v>1614</v>
      </c>
    </row>
    <row r="459" spans="1:65" s="2" customFormat="1" ht="48.75">
      <c r="A459" s="33"/>
      <c r="B459" s="34"/>
      <c r="C459" s="35"/>
      <c r="D459" s="191" t="s">
        <v>135</v>
      </c>
      <c r="E459" s="35"/>
      <c r="F459" s="192" t="s">
        <v>473</v>
      </c>
      <c r="G459" s="35"/>
      <c r="H459" s="35"/>
      <c r="I459" s="193"/>
      <c r="J459" s="35"/>
      <c r="K459" s="35"/>
      <c r="L459" s="38"/>
      <c r="M459" s="194"/>
      <c r="N459" s="195"/>
      <c r="O459" s="70"/>
      <c r="P459" s="70"/>
      <c r="Q459" s="70"/>
      <c r="R459" s="70"/>
      <c r="S459" s="70"/>
      <c r="T459" s="71"/>
      <c r="U459" s="33"/>
      <c r="V459" s="33"/>
      <c r="W459" s="33"/>
      <c r="X459" s="33"/>
      <c r="Y459" s="33"/>
      <c r="Z459" s="33"/>
      <c r="AA459" s="33"/>
      <c r="AB459" s="33"/>
      <c r="AC459" s="33"/>
      <c r="AD459" s="33"/>
      <c r="AE459" s="33"/>
      <c r="AT459" s="16" t="s">
        <v>135</v>
      </c>
      <c r="AU459" s="16" t="s">
        <v>83</v>
      </c>
    </row>
    <row r="460" spans="1:65" s="14" customFormat="1" ht="11.25">
      <c r="B460" s="218"/>
      <c r="C460" s="219"/>
      <c r="D460" s="191" t="s">
        <v>136</v>
      </c>
      <c r="E460" s="220" t="s">
        <v>1</v>
      </c>
      <c r="F460" s="221" t="s">
        <v>1596</v>
      </c>
      <c r="G460" s="219"/>
      <c r="H460" s="220" t="s">
        <v>1</v>
      </c>
      <c r="I460" s="222"/>
      <c r="J460" s="219"/>
      <c r="K460" s="219"/>
      <c r="L460" s="223"/>
      <c r="M460" s="224"/>
      <c r="N460" s="225"/>
      <c r="O460" s="225"/>
      <c r="P460" s="225"/>
      <c r="Q460" s="225"/>
      <c r="R460" s="225"/>
      <c r="S460" s="225"/>
      <c r="T460" s="226"/>
      <c r="AT460" s="227" t="s">
        <v>136</v>
      </c>
      <c r="AU460" s="227" t="s">
        <v>83</v>
      </c>
      <c r="AV460" s="14" t="s">
        <v>83</v>
      </c>
      <c r="AW460" s="14" t="s">
        <v>31</v>
      </c>
      <c r="AX460" s="14" t="s">
        <v>75</v>
      </c>
      <c r="AY460" s="227" t="s">
        <v>126</v>
      </c>
    </row>
    <row r="461" spans="1:65" s="12" customFormat="1" ht="11.25">
      <c r="B461" s="196"/>
      <c r="C461" s="197"/>
      <c r="D461" s="191" t="s">
        <v>136</v>
      </c>
      <c r="E461" s="198" t="s">
        <v>1</v>
      </c>
      <c r="F461" s="199" t="s">
        <v>1615</v>
      </c>
      <c r="G461" s="197"/>
      <c r="H461" s="200">
        <v>166</v>
      </c>
      <c r="I461" s="201"/>
      <c r="J461" s="197"/>
      <c r="K461" s="197"/>
      <c r="L461" s="202"/>
      <c r="M461" s="203"/>
      <c r="N461" s="204"/>
      <c r="O461" s="204"/>
      <c r="P461" s="204"/>
      <c r="Q461" s="204"/>
      <c r="R461" s="204"/>
      <c r="S461" s="204"/>
      <c r="T461" s="205"/>
      <c r="AT461" s="206" t="s">
        <v>136</v>
      </c>
      <c r="AU461" s="206" t="s">
        <v>83</v>
      </c>
      <c r="AV461" s="12" t="s">
        <v>85</v>
      </c>
      <c r="AW461" s="12" t="s">
        <v>31</v>
      </c>
      <c r="AX461" s="12" t="s">
        <v>75</v>
      </c>
      <c r="AY461" s="206" t="s">
        <v>126</v>
      </c>
    </row>
    <row r="462" spans="1:65" s="14" customFormat="1" ht="22.5">
      <c r="B462" s="218"/>
      <c r="C462" s="219"/>
      <c r="D462" s="191" t="s">
        <v>136</v>
      </c>
      <c r="E462" s="220" t="s">
        <v>1</v>
      </c>
      <c r="F462" s="221" t="s">
        <v>1598</v>
      </c>
      <c r="G462" s="219"/>
      <c r="H462" s="220" t="s">
        <v>1</v>
      </c>
      <c r="I462" s="222"/>
      <c r="J462" s="219"/>
      <c r="K462" s="219"/>
      <c r="L462" s="223"/>
      <c r="M462" s="224"/>
      <c r="N462" s="225"/>
      <c r="O462" s="225"/>
      <c r="P462" s="225"/>
      <c r="Q462" s="225"/>
      <c r="R462" s="225"/>
      <c r="S462" s="225"/>
      <c r="T462" s="226"/>
      <c r="AT462" s="227" t="s">
        <v>136</v>
      </c>
      <c r="AU462" s="227" t="s">
        <v>83</v>
      </c>
      <c r="AV462" s="14" t="s">
        <v>83</v>
      </c>
      <c r="AW462" s="14" t="s">
        <v>31</v>
      </c>
      <c r="AX462" s="14" t="s">
        <v>75</v>
      </c>
      <c r="AY462" s="227" t="s">
        <v>126</v>
      </c>
    </row>
    <row r="463" spans="1:65" s="12" customFormat="1" ht="11.25">
      <c r="B463" s="196"/>
      <c r="C463" s="197"/>
      <c r="D463" s="191" t="s">
        <v>136</v>
      </c>
      <c r="E463" s="198" t="s">
        <v>1</v>
      </c>
      <c r="F463" s="199" t="s">
        <v>1616</v>
      </c>
      <c r="G463" s="197"/>
      <c r="H463" s="200">
        <v>101</v>
      </c>
      <c r="I463" s="201"/>
      <c r="J463" s="197"/>
      <c r="K463" s="197"/>
      <c r="L463" s="202"/>
      <c r="M463" s="203"/>
      <c r="N463" s="204"/>
      <c r="O463" s="204"/>
      <c r="P463" s="204"/>
      <c r="Q463" s="204"/>
      <c r="R463" s="204"/>
      <c r="S463" s="204"/>
      <c r="T463" s="205"/>
      <c r="AT463" s="206" t="s">
        <v>136</v>
      </c>
      <c r="AU463" s="206" t="s">
        <v>83</v>
      </c>
      <c r="AV463" s="12" t="s">
        <v>85</v>
      </c>
      <c r="AW463" s="12" t="s">
        <v>31</v>
      </c>
      <c r="AX463" s="12" t="s">
        <v>75</v>
      </c>
      <c r="AY463" s="206" t="s">
        <v>126</v>
      </c>
    </row>
    <row r="464" spans="1:65" s="13" customFormat="1" ht="11.25">
      <c r="B464" s="207"/>
      <c r="C464" s="208"/>
      <c r="D464" s="191" t="s">
        <v>136</v>
      </c>
      <c r="E464" s="209" t="s">
        <v>1</v>
      </c>
      <c r="F464" s="210" t="s">
        <v>138</v>
      </c>
      <c r="G464" s="208"/>
      <c r="H464" s="211">
        <v>267</v>
      </c>
      <c r="I464" s="212"/>
      <c r="J464" s="208"/>
      <c r="K464" s="208"/>
      <c r="L464" s="213"/>
      <c r="M464" s="214"/>
      <c r="N464" s="215"/>
      <c r="O464" s="215"/>
      <c r="P464" s="215"/>
      <c r="Q464" s="215"/>
      <c r="R464" s="215"/>
      <c r="S464" s="215"/>
      <c r="T464" s="216"/>
      <c r="AT464" s="217" t="s">
        <v>136</v>
      </c>
      <c r="AU464" s="217" t="s">
        <v>83</v>
      </c>
      <c r="AV464" s="13" t="s">
        <v>133</v>
      </c>
      <c r="AW464" s="13" t="s">
        <v>31</v>
      </c>
      <c r="AX464" s="13" t="s">
        <v>83</v>
      </c>
      <c r="AY464" s="217" t="s">
        <v>126</v>
      </c>
    </row>
    <row r="465" spans="1:65" s="2" customFormat="1" ht="16.5" customHeight="1">
      <c r="A465" s="33"/>
      <c r="B465" s="34"/>
      <c r="C465" s="228" t="s">
        <v>399</v>
      </c>
      <c r="D465" s="228" t="s">
        <v>433</v>
      </c>
      <c r="E465" s="229" t="s">
        <v>477</v>
      </c>
      <c r="F465" s="230" t="s">
        <v>1617</v>
      </c>
      <c r="G465" s="231" t="s">
        <v>426</v>
      </c>
      <c r="H465" s="232">
        <v>272</v>
      </c>
      <c r="I465" s="233"/>
      <c r="J465" s="234">
        <f>ROUND(I465*H465,2)</f>
        <v>0</v>
      </c>
      <c r="K465" s="230" t="s">
        <v>131</v>
      </c>
      <c r="L465" s="38"/>
      <c r="M465" s="235" t="s">
        <v>1</v>
      </c>
      <c r="N465" s="236" t="s">
        <v>40</v>
      </c>
      <c r="O465" s="70"/>
      <c r="P465" s="187">
        <f>O465*H465</f>
        <v>0</v>
      </c>
      <c r="Q465" s="187">
        <v>0</v>
      </c>
      <c r="R465" s="187">
        <f>Q465*H465</f>
        <v>0</v>
      </c>
      <c r="S465" s="187">
        <v>0</v>
      </c>
      <c r="T465" s="188">
        <f>S465*H465</f>
        <v>0</v>
      </c>
      <c r="U465" s="33"/>
      <c r="V465" s="33"/>
      <c r="W465" s="33"/>
      <c r="X465" s="33"/>
      <c r="Y465" s="33"/>
      <c r="Z465" s="33"/>
      <c r="AA465" s="33"/>
      <c r="AB465" s="33"/>
      <c r="AC465" s="33"/>
      <c r="AD465" s="33"/>
      <c r="AE465" s="33"/>
      <c r="AR465" s="189" t="s">
        <v>133</v>
      </c>
      <c r="AT465" s="189" t="s">
        <v>433</v>
      </c>
      <c r="AU465" s="189" t="s">
        <v>83</v>
      </c>
      <c r="AY465" s="16" t="s">
        <v>126</v>
      </c>
      <c r="BE465" s="190">
        <f>IF(N465="základní",J465,0)</f>
        <v>0</v>
      </c>
      <c r="BF465" s="190">
        <f>IF(N465="snížená",J465,0)</f>
        <v>0</v>
      </c>
      <c r="BG465" s="190">
        <f>IF(N465="zákl. přenesená",J465,0)</f>
        <v>0</v>
      </c>
      <c r="BH465" s="190">
        <f>IF(N465="sníž. přenesená",J465,0)</f>
        <v>0</v>
      </c>
      <c r="BI465" s="190">
        <f>IF(N465="nulová",J465,0)</f>
        <v>0</v>
      </c>
      <c r="BJ465" s="16" t="s">
        <v>83</v>
      </c>
      <c r="BK465" s="190">
        <f>ROUND(I465*H465,2)</f>
        <v>0</v>
      </c>
      <c r="BL465" s="16" t="s">
        <v>133</v>
      </c>
      <c r="BM465" s="189" t="s">
        <v>1618</v>
      </c>
    </row>
    <row r="466" spans="1:65" s="2" customFormat="1" ht="48.75">
      <c r="A466" s="33"/>
      <c r="B466" s="34"/>
      <c r="C466" s="35"/>
      <c r="D466" s="191" t="s">
        <v>135</v>
      </c>
      <c r="E466" s="35"/>
      <c r="F466" s="192" t="s">
        <v>480</v>
      </c>
      <c r="G466" s="35"/>
      <c r="H466" s="35"/>
      <c r="I466" s="193"/>
      <c r="J466" s="35"/>
      <c r="K466" s="35"/>
      <c r="L466" s="38"/>
      <c r="M466" s="194"/>
      <c r="N466" s="195"/>
      <c r="O466" s="70"/>
      <c r="P466" s="70"/>
      <c r="Q466" s="70"/>
      <c r="R466" s="70"/>
      <c r="S466" s="70"/>
      <c r="T466" s="71"/>
      <c r="U466" s="33"/>
      <c r="V466" s="33"/>
      <c r="W466" s="33"/>
      <c r="X466" s="33"/>
      <c r="Y466" s="33"/>
      <c r="Z466" s="33"/>
      <c r="AA466" s="33"/>
      <c r="AB466" s="33"/>
      <c r="AC466" s="33"/>
      <c r="AD466" s="33"/>
      <c r="AE466" s="33"/>
      <c r="AT466" s="16" t="s">
        <v>135</v>
      </c>
      <c r="AU466" s="16" t="s">
        <v>83</v>
      </c>
    </row>
    <row r="467" spans="1:65" s="14" customFormat="1" ht="11.25">
      <c r="B467" s="218"/>
      <c r="C467" s="219"/>
      <c r="D467" s="191" t="s">
        <v>136</v>
      </c>
      <c r="E467" s="220" t="s">
        <v>1</v>
      </c>
      <c r="F467" s="221" t="s">
        <v>385</v>
      </c>
      <c r="G467" s="219"/>
      <c r="H467" s="220" t="s">
        <v>1</v>
      </c>
      <c r="I467" s="222"/>
      <c r="J467" s="219"/>
      <c r="K467" s="219"/>
      <c r="L467" s="223"/>
      <c r="M467" s="224"/>
      <c r="N467" s="225"/>
      <c r="O467" s="225"/>
      <c r="P467" s="225"/>
      <c r="Q467" s="225"/>
      <c r="R467" s="225"/>
      <c r="S467" s="225"/>
      <c r="T467" s="226"/>
      <c r="AT467" s="227" t="s">
        <v>136</v>
      </c>
      <c r="AU467" s="227" t="s">
        <v>83</v>
      </c>
      <c r="AV467" s="14" t="s">
        <v>83</v>
      </c>
      <c r="AW467" s="14" t="s">
        <v>31</v>
      </c>
      <c r="AX467" s="14" t="s">
        <v>75</v>
      </c>
      <c r="AY467" s="227" t="s">
        <v>126</v>
      </c>
    </row>
    <row r="468" spans="1:65" s="14" customFormat="1" ht="11.25">
      <c r="B468" s="218"/>
      <c r="C468" s="219"/>
      <c r="D468" s="191" t="s">
        <v>136</v>
      </c>
      <c r="E468" s="220" t="s">
        <v>1</v>
      </c>
      <c r="F468" s="221" t="s">
        <v>1581</v>
      </c>
      <c r="G468" s="219"/>
      <c r="H468" s="220" t="s">
        <v>1</v>
      </c>
      <c r="I468" s="222"/>
      <c r="J468" s="219"/>
      <c r="K468" s="219"/>
      <c r="L468" s="223"/>
      <c r="M468" s="224"/>
      <c r="N468" s="225"/>
      <c r="O468" s="225"/>
      <c r="P468" s="225"/>
      <c r="Q468" s="225"/>
      <c r="R468" s="225"/>
      <c r="S468" s="225"/>
      <c r="T468" s="226"/>
      <c r="AT468" s="227" t="s">
        <v>136</v>
      </c>
      <c r="AU468" s="227" t="s">
        <v>83</v>
      </c>
      <c r="AV468" s="14" t="s">
        <v>83</v>
      </c>
      <c r="AW468" s="14" t="s">
        <v>31</v>
      </c>
      <c r="AX468" s="14" t="s">
        <v>75</v>
      </c>
      <c r="AY468" s="227" t="s">
        <v>126</v>
      </c>
    </row>
    <row r="469" spans="1:65" s="12" customFormat="1" ht="11.25">
      <c r="B469" s="196"/>
      <c r="C469" s="197"/>
      <c r="D469" s="191" t="s">
        <v>136</v>
      </c>
      <c r="E469" s="198" t="s">
        <v>1</v>
      </c>
      <c r="F469" s="199" t="s">
        <v>1619</v>
      </c>
      <c r="G469" s="197"/>
      <c r="H469" s="200">
        <v>36</v>
      </c>
      <c r="I469" s="201"/>
      <c r="J469" s="197"/>
      <c r="K469" s="197"/>
      <c r="L469" s="202"/>
      <c r="M469" s="203"/>
      <c r="N469" s="204"/>
      <c r="O469" s="204"/>
      <c r="P469" s="204"/>
      <c r="Q469" s="204"/>
      <c r="R469" s="204"/>
      <c r="S469" s="204"/>
      <c r="T469" s="205"/>
      <c r="AT469" s="206" t="s">
        <v>136</v>
      </c>
      <c r="AU469" s="206" t="s">
        <v>83</v>
      </c>
      <c r="AV469" s="12" t="s">
        <v>85</v>
      </c>
      <c r="AW469" s="12" t="s">
        <v>31</v>
      </c>
      <c r="AX469" s="12" t="s">
        <v>75</v>
      </c>
      <c r="AY469" s="206" t="s">
        <v>126</v>
      </c>
    </row>
    <row r="470" spans="1:65" s="14" customFormat="1" ht="11.25">
      <c r="B470" s="218"/>
      <c r="C470" s="219"/>
      <c r="D470" s="191" t="s">
        <v>136</v>
      </c>
      <c r="E470" s="220" t="s">
        <v>1</v>
      </c>
      <c r="F470" s="221" t="s">
        <v>1583</v>
      </c>
      <c r="G470" s="219"/>
      <c r="H470" s="220" t="s">
        <v>1</v>
      </c>
      <c r="I470" s="222"/>
      <c r="J470" s="219"/>
      <c r="K470" s="219"/>
      <c r="L470" s="223"/>
      <c r="M470" s="224"/>
      <c r="N470" s="225"/>
      <c r="O470" s="225"/>
      <c r="P470" s="225"/>
      <c r="Q470" s="225"/>
      <c r="R470" s="225"/>
      <c r="S470" s="225"/>
      <c r="T470" s="226"/>
      <c r="AT470" s="227" t="s">
        <v>136</v>
      </c>
      <c r="AU470" s="227" t="s">
        <v>83</v>
      </c>
      <c r="AV470" s="14" t="s">
        <v>83</v>
      </c>
      <c r="AW470" s="14" t="s">
        <v>31</v>
      </c>
      <c r="AX470" s="14" t="s">
        <v>75</v>
      </c>
      <c r="AY470" s="227" t="s">
        <v>126</v>
      </c>
    </row>
    <row r="471" spans="1:65" s="12" customFormat="1" ht="11.25">
      <c r="B471" s="196"/>
      <c r="C471" s="197"/>
      <c r="D471" s="191" t="s">
        <v>136</v>
      </c>
      <c r="E471" s="198" t="s">
        <v>1</v>
      </c>
      <c r="F471" s="199" t="s">
        <v>1620</v>
      </c>
      <c r="G471" s="197"/>
      <c r="H471" s="200">
        <v>48</v>
      </c>
      <c r="I471" s="201"/>
      <c r="J471" s="197"/>
      <c r="K471" s="197"/>
      <c r="L471" s="202"/>
      <c r="M471" s="203"/>
      <c r="N471" s="204"/>
      <c r="O471" s="204"/>
      <c r="P471" s="204"/>
      <c r="Q471" s="204"/>
      <c r="R471" s="204"/>
      <c r="S471" s="204"/>
      <c r="T471" s="205"/>
      <c r="AT471" s="206" t="s">
        <v>136</v>
      </c>
      <c r="AU471" s="206" t="s">
        <v>83</v>
      </c>
      <c r="AV471" s="12" t="s">
        <v>85</v>
      </c>
      <c r="AW471" s="12" t="s">
        <v>31</v>
      </c>
      <c r="AX471" s="12" t="s">
        <v>75</v>
      </c>
      <c r="AY471" s="206" t="s">
        <v>126</v>
      </c>
    </row>
    <row r="472" spans="1:65" s="14" customFormat="1" ht="11.25">
      <c r="B472" s="218"/>
      <c r="C472" s="219"/>
      <c r="D472" s="191" t="s">
        <v>136</v>
      </c>
      <c r="E472" s="220" t="s">
        <v>1</v>
      </c>
      <c r="F472" s="221" t="s">
        <v>1585</v>
      </c>
      <c r="G472" s="219"/>
      <c r="H472" s="220" t="s">
        <v>1</v>
      </c>
      <c r="I472" s="222"/>
      <c r="J472" s="219"/>
      <c r="K472" s="219"/>
      <c r="L472" s="223"/>
      <c r="M472" s="224"/>
      <c r="N472" s="225"/>
      <c r="O472" s="225"/>
      <c r="P472" s="225"/>
      <c r="Q472" s="225"/>
      <c r="R472" s="225"/>
      <c r="S472" s="225"/>
      <c r="T472" s="226"/>
      <c r="AT472" s="227" t="s">
        <v>136</v>
      </c>
      <c r="AU472" s="227" t="s">
        <v>83</v>
      </c>
      <c r="AV472" s="14" t="s">
        <v>83</v>
      </c>
      <c r="AW472" s="14" t="s">
        <v>31</v>
      </c>
      <c r="AX472" s="14" t="s">
        <v>75</v>
      </c>
      <c r="AY472" s="227" t="s">
        <v>126</v>
      </c>
    </row>
    <row r="473" spans="1:65" s="12" customFormat="1" ht="11.25">
      <c r="B473" s="196"/>
      <c r="C473" s="197"/>
      <c r="D473" s="191" t="s">
        <v>136</v>
      </c>
      <c r="E473" s="198" t="s">
        <v>1</v>
      </c>
      <c r="F473" s="199" t="s">
        <v>1621</v>
      </c>
      <c r="G473" s="197"/>
      <c r="H473" s="200">
        <v>24</v>
      </c>
      <c r="I473" s="201"/>
      <c r="J473" s="197"/>
      <c r="K473" s="197"/>
      <c r="L473" s="202"/>
      <c r="M473" s="203"/>
      <c r="N473" s="204"/>
      <c r="O473" s="204"/>
      <c r="P473" s="204"/>
      <c r="Q473" s="204"/>
      <c r="R473" s="204"/>
      <c r="S473" s="204"/>
      <c r="T473" s="205"/>
      <c r="AT473" s="206" t="s">
        <v>136</v>
      </c>
      <c r="AU473" s="206" t="s">
        <v>83</v>
      </c>
      <c r="AV473" s="12" t="s">
        <v>85</v>
      </c>
      <c r="AW473" s="12" t="s">
        <v>31</v>
      </c>
      <c r="AX473" s="12" t="s">
        <v>75</v>
      </c>
      <c r="AY473" s="206" t="s">
        <v>126</v>
      </c>
    </row>
    <row r="474" spans="1:65" s="14" customFormat="1" ht="11.25">
      <c r="B474" s="218"/>
      <c r="C474" s="219"/>
      <c r="D474" s="191" t="s">
        <v>136</v>
      </c>
      <c r="E474" s="220" t="s">
        <v>1</v>
      </c>
      <c r="F474" s="221" t="s">
        <v>1587</v>
      </c>
      <c r="G474" s="219"/>
      <c r="H474" s="220" t="s">
        <v>1</v>
      </c>
      <c r="I474" s="222"/>
      <c r="J474" s="219"/>
      <c r="K474" s="219"/>
      <c r="L474" s="223"/>
      <c r="M474" s="224"/>
      <c r="N474" s="225"/>
      <c r="O474" s="225"/>
      <c r="P474" s="225"/>
      <c r="Q474" s="225"/>
      <c r="R474" s="225"/>
      <c r="S474" s="225"/>
      <c r="T474" s="226"/>
      <c r="AT474" s="227" t="s">
        <v>136</v>
      </c>
      <c r="AU474" s="227" t="s">
        <v>83</v>
      </c>
      <c r="AV474" s="14" t="s">
        <v>83</v>
      </c>
      <c r="AW474" s="14" t="s">
        <v>31</v>
      </c>
      <c r="AX474" s="14" t="s">
        <v>75</v>
      </c>
      <c r="AY474" s="227" t="s">
        <v>126</v>
      </c>
    </row>
    <row r="475" spans="1:65" s="12" customFormat="1" ht="11.25">
      <c r="B475" s="196"/>
      <c r="C475" s="197"/>
      <c r="D475" s="191" t="s">
        <v>136</v>
      </c>
      <c r="E475" s="198" t="s">
        <v>1</v>
      </c>
      <c r="F475" s="199" t="s">
        <v>1619</v>
      </c>
      <c r="G475" s="197"/>
      <c r="H475" s="200">
        <v>36</v>
      </c>
      <c r="I475" s="201"/>
      <c r="J475" s="197"/>
      <c r="K475" s="197"/>
      <c r="L475" s="202"/>
      <c r="M475" s="203"/>
      <c r="N475" s="204"/>
      <c r="O475" s="204"/>
      <c r="P475" s="204"/>
      <c r="Q475" s="204"/>
      <c r="R475" s="204"/>
      <c r="S475" s="204"/>
      <c r="T475" s="205"/>
      <c r="AT475" s="206" t="s">
        <v>136</v>
      </c>
      <c r="AU475" s="206" t="s">
        <v>83</v>
      </c>
      <c r="AV475" s="12" t="s">
        <v>85</v>
      </c>
      <c r="AW475" s="12" t="s">
        <v>31</v>
      </c>
      <c r="AX475" s="12" t="s">
        <v>75</v>
      </c>
      <c r="AY475" s="206" t="s">
        <v>126</v>
      </c>
    </row>
    <row r="476" spans="1:65" s="14" customFormat="1" ht="11.25">
      <c r="B476" s="218"/>
      <c r="C476" s="219"/>
      <c r="D476" s="191" t="s">
        <v>136</v>
      </c>
      <c r="E476" s="220" t="s">
        <v>1</v>
      </c>
      <c r="F476" s="221" t="s">
        <v>1588</v>
      </c>
      <c r="G476" s="219"/>
      <c r="H476" s="220" t="s">
        <v>1</v>
      </c>
      <c r="I476" s="222"/>
      <c r="J476" s="219"/>
      <c r="K476" s="219"/>
      <c r="L476" s="223"/>
      <c r="M476" s="224"/>
      <c r="N476" s="225"/>
      <c r="O476" s="225"/>
      <c r="P476" s="225"/>
      <c r="Q476" s="225"/>
      <c r="R476" s="225"/>
      <c r="S476" s="225"/>
      <c r="T476" s="226"/>
      <c r="AT476" s="227" t="s">
        <v>136</v>
      </c>
      <c r="AU476" s="227" t="s">
        <v>83</v>
      </c>
      <c r="AV476" s="14" t="s">
        <v>83</v>
      </c>
      <c r="AW476" s="14" t="s">
        <v>31</v>
      </c>
      <c r="AX476" s="14" t="s">
        <v>75</v>
      </c>
      <c r="AY476" s="227" t="s">
        <v>126</v>
      </c>
    </row>
    <row r="477" spans="1:65" s="12" customFormat="1" ht="11.25">
      <c r="B477" s="196"/>
      <c r="C477" s="197"/>
      <c r="D477" s="191" t="s">
        <v>136</v>
      </c>
      <c r="E477" s="198" t="s">
        <v>1</v>
      </c>
      <c r="F477" s="199" t="s">
        <v>1622</v>
      </c>
      <c r="G477" s="197"/>
      <c r="H477" s="200">
        <v>24</v>
      </c>
      <c r="I477" s="201"/>
      <c r="J477" s="197"/>
      <c r="K477" s="197"/>
      <c r="L477" s="202"/>
      <c r="M477" s="203"/>
      <c r="N477" s="204"/>
      <c r="O477" s="204"/>
      <c r="P477" s="204"/>
      <c r="Q477" s="204"/>
      <c r="R477" s="204"/>
      <c r="S477" s="204"/>
      <c r="T477" s="205"/>
      <c r="AT477" s="206" t="s">
        <v>136</v>
      </c>
      <c r="AU477" s="206" t="s">
        <v>83</v>
      </c>
      <c r="AV477" s="12" t="s">
        <v>85</v>
      </c>
      <c r="AW477" s="12" t="s">
        <v>31</v>
      </c>
      <c r="AX477" s="12" t="s">
        <v>75</v>
      </c>
      <c r="AY477" s="206" t="s">
        <v>126</v>
      </c>
    </row>
    <row r="478" spans="1:65" s="14" customFormat="1" ht="11.25">
      <c r="B478" s="218"/>
      <c r="C478" s="219"/>
      <c r="D478" s="191" t="s">
        <v>136</v>
      </c>
      <c r="E478" s="220" t="s">
        <v>1</v>
      </c>
      <c r="F478" s="221" t="s">
        <v>1590</v>
      </c>
      <c r="G478" s="219"/>
      <c r="H478" s="220" t="s">
        <v>1</v>
      </c>
      <c r="I478" s="222"/>
      <c r="J478" s="219"/>
      <c r="K478" s="219"/>
      <c r="L478" s="223"/>
      <c r="M478" s="224"/>
      <c r="N478" s="225"/>
      <c r="O478" s="225"/>
      <c r="P478" s="225"/>
      <c r="Q478" s="225"/>
      <c r="R478" s="225"/>
      <c r="S478" s="225"/>
      <c r="T478" s="226"/>
      <c r="AT478" s="227" t="s">
        <v>136</v>
      </c>
      <c r="AU478" s="227" t="s">
        <v>83</v>
      </c>
      <c r="AV478" s="14" t="s">
        <v>83</v>
      </c>
      <c r="AW478" s="14" t="s">
        <v>31</v>
      </c>
      <c r="AX478" s="14" t="s">
        <v>75</v>
      </c>
      <c r="AY478" s="227" t="s">
        <v>126</v>
      </c>
    </row>
    <row r="479" spans="1:65" s="12" customFormat="1" ht="11.25">
      <c r="B479" s="196"/>
      <c r="C479" s="197"/>
      <c r="D479" s="191" t="s">
        <v>136</v>
      </c>
      <c r="E479" s="198" t="s">
        <v>1</v>
      </c>
      <c r="F479" s="199" t="s">
        <v>481</v>
      </c>
      <c r="G479" s="197"/>
      <c r="H479" s="200">
        <v>32</v>
      </c>
      <c r="I479" s="201"/>
      <c r="J479" s="197"/>
      <c r="K479" s="197"/>
      <c r="L479" s="202"/>
      <c r="M479" s="203"/>
      <c r="N479" s="204"/>
      <c r="O479" s="204"/>
      <c r="P479" s="204"/>
      <c r="Q479" s="204"/>
      <c r="R479" s="204"/>
      <c r="S479" s="204"/>
      <c r="T479" s="205"/>
      <c r="AT479" s="206" t="s">
        <v>136</v>
      </c>
      <c r="AU479" s="206" t="s">
        <v>83</v>
      </c>
      <c r="AV479" s="12" t="s">
        <v>85</v>
      </c>
      <c r="AW479" s="12" t="s">
        <v>31</v>
      </c>
      <c r="AX479" s="12" t="s">
        <v>75</v>
      </c>
      <c r="AY479" s="206" t="s">
        <v>126</v>
      </c>
    </row>
    <row r="480" spans="1:65" s="14" customFormat="1" ht="11.25">
      <c r="B480" s="218"/>
      <c r="C480" s="219"/>
      <c r="D480" s="191" t="s">
        <v>136</v>
      </c>
      <c r="E480" s="220" t="s">
        <v>1</v>
      </c>
      <c r="F480" s="221" t="s">
        <v>1591</v>
      </c>
      <c r="G480" s="219"/>
      <c r="H480" s="220" t="s">
        <v>1</v>
      </c>
      <c r="I480" s="222"/>
      <c r="J480" s="219"/>
      <c r="K480" s="219"/>
      <c r="L480" s="223"/>
      <c r="M480" s="224"/>
      <c r="N480" s="225"/>
      <c r="O480" s="225"/>
      <c r="P480" s="225"/>
      <c r="Q480" s="225"/>
      <c r="R480" s="225"/>
      <c r="S480" s="225"/>
      <c r="T480" s="226"/>
      <c r="AT480" s="227" t="s">
        <v>136</v>
      </c>
      <c r="AU480" s="227" t="s">
        <v>83</v>
      </c>
      <c r="AV480" s="14" t="s">
        <v>83</v>
      </c>
      <c r="AW480" s="14" t="s">
        <v>31</v>
      </c>
      <c r="AX480" s="14" t="s">
        <v>75</v>
      </c>
      <c r="AY480" s="227" t="s">
        <v>126</v>
      </c>
    </row>
    <row r="481" spans="1:65" s="12" customFormat="1" ht="11.25">
      <c r="B481" s="196"/>
      <c r="C481" s="197"/>
      <c r="D481" s="191" t="s">
        <v>136</v>
      </c>
      <c r="E481" s="198" t="s">
        <v>1</v>
      </c>
      <c r="F481" s="199" t="s">
        <v>1622</v>
      </c>
      <c r="G481" s="197"/>
      <c r="H481" s="200">
        <v>24</v>
      </c>
      <c r="I481" s="201"/>
      <c r="J481" s="197"/>
      <c r="K481" s="197"/>
      <c r="L481" s="202"/>
      <c r="M481" s="203"/>
      <c r="N481" s="204"/>
      <c r="O481" s="204"/>
      <c r="P481" s="204"/>
      <c r="Q481" s="204"/>
      <c r="R481" s="204"/>
      <c r="S481" s="204"/>
      <c r="T481" s="205"/>
      <c r="AT481" s="206" t="s">
        <v>136</v>
      </c>
      <c r="AU481" s="206" t="s">
        <v>83</v>
      </c>
      <c r="AV481" s="12" t="s">
        <v>85</v>
      </c>
      <c r="AW481" s="12" t="s">
        <v>31</v>
      </c>
      <c r="AX481" s="12" t="s">
        <v>75</v>
      </c>
      <c r="AY481" s="206" t="s">
        <v>126</v>
      </c>
    </row>
    <row r="482" spans="1:65" s="14" customFormat="1" ht="11.25">
      <c r="B482" s="218"/>
      <c r="C482" s="219"/>
      <c r="D482" s="191" t="s">
        <v>136</v>
      </c>
      <c r="E482" s="220" t="s">
        <v>1</v>
      </c>
      <c r="F482" s="221" t="s">
        <v>1592</v>
      </c>
      <c r="G482" s="219"/>
      <c r="H482" s="220" t="s">
        <v>1</v>
      </c>
      <c r="I482" s="222"/>
      <c r="J482" s="219"/>
      <c r="K482" s="219"/>
      <c r="L482" s="223"/>
      <c r="M482" s="224"/>
      <c r="N482" s="225"/>
      <c r="O482" s="225"/>
      <c r="P482" s="225"/>
      <c r="Q482" s="225"/>
      <c r="R482" s="225"/>
      <c r="S482" s="225"/>
      <c r="T482" s="226"/>
      <c r="AT482" s="227" t="s">
        <v>136</v>
      </c>
      <c r="AU482" s="227" t="s">
        <v>83</v>
      </c>
      <c r="AV482" s="14" t="s">
        <v>83</v>
      </c>
      <c r="AW482" s="14" t="s">
        <v>31</v>
      </c>
      <c r="AX482" s="14" t="s">
        <v>75</v>
      </c>
      <c r="AY482" s="227" t="s">
        <v>126</v>
      </c>
    </row>
    <row r="483" spans="1:65" s="12" customFormat="1" ht="11.25">
      <c r="B483" s="196"/>
      <c r="C483" s="197"/>
      <c r="D483" s="191" t="s">
        <v>136</v>
      </c>
      <c r="E483" s="198" t="s">
        <v>1</v>
      </c>
      <c r="F483" s="199" t="s">
        <v>708</v>
      </c>
      <c r="G483" s="197"/>
      <c r="H483" s="200">
        <v>16</v>
      </c>
      <c r="I483" s="201"/>
      <c r="J483" s="197"/>
      <c r="K483" s="197"/>
      <c r="L483" s="202"/>
      <c r="M483" s="203"/>
      <c r="N483" s="204"/>
      <c r="O483" s="204"/>
      <c r="P483" s="204"/>
      <c r="Q483" s="204"/>
      <c r="R483" s="204"/>
      <c r="S483" s="204"/>
      <c r="T483" s="205"/>
      <c r="AT483" s="206" t="s">
        <v>136</v>
      </c>
      <c r="AU483" s="206" t="s">
        <v>83</v>
      </c>
      <c r="AV483" s="12" t="s">
        <v>85</v>
      </c>
      <c r="AW483" s="12" t="s">
        <v>31</v>
      </c>
      <c r="AX483" s="12" t="s">
        <v>75</v>
      </c>
      <c r="AY483" s="206" t="s">
        <v>126</v>
      </c>
    </row>
    <row r="484" spans="1:65" s="14" customFormat="1" ht="11.25">
      <c r="B484" s="218"/>
      <c r="C484" s="219"/>
      <c r="D484" s="191" t="s">
        <v>136</v>
      </c>
      <c r="E484" s="220" t="s">
        <v>1</v>
      </c>
      <c r="F484" s="221" t="s">
        <v>1594</v>
      </c>
      <c r="G484" s="219"/>
      <c r="H484" s="220" t="s">
        <v>1</v>
      </c>
      <c r="I484" s="222"/>
      <c r="J484" s="219"/>
      <c r="K484" s="219"/>
      <c r="L484" s="223"/>
      <c r="M484" s="224"/>
      <c r="N484" s="225"/>
      <c r="O484" s="225"/>
      <c r="P484" s="225"/>
      <c r="Q484" s="225"/>
      <c r="R484" s="225"/>
      <c r="S484" s="225"/>
      <c r="T484" s="226"/>
      <c r="AT484" s="227" t="s">
        <v>136</v>
      </c>
      <c r="AU484" s="227" t="s">
        <v>83</v>
      </c>
      <c r="AV484" s="14" t="s">
        <v>83</v>
      </c>
      <c r="AW484" s="14" t="s">
        <v>31</v>
      </c>
      <c r="AX484" s="14" t="s">
        <v>75</v>
      </c>
      <c r="AY484" s="227" t="s">
        <v>126</v>
      </c>
    </row>
    <row r="485" spans="1:65" s="12" customFormat="1" ht="11.25">
      <c r="B485" s="196"/>
      <c r="C485" s="197"/>
      <c r="D485" s="191" t="s">
        <v>136</v>
      </c>
      <c r="E485" s="198" t="s">
        <v>1</v>
      </c>
      <c r="F485" s="199" t="s">
        <v>708</v>
      </c>
      <c r="G485" s="197"/>
      <c r="H485" s="200">
        <v>16</v>
      </c>
      <c r="I485" s="201"/>
      <c r="J485" s="197"/>
      <c r="K485" s="197"/>
      <c r="L485" s="202"/>
      <c r="M485" s="203"/>
      <c r="N485" s="204"/>
      <c r="O485" s="204"/>
      <c r="P485" s="204"/>
      <c r="Q485" s="204"/>
      <c r="R485" s="204"/>
      <c r="S485" s="204"/>
      <c r="T485" s="205"/>
      <c r="AT485" s="206" t="s">
        <v>136</v>
      </c>
      <c r="AU485" s="206" t="s">
        <v>83</v>
      </c>
      <c r="AV485" s="12" t="s">
        <v>85</v>
      </c>
      <c r="AW485" s="12" t="s">
        <v>31</v>
      </c>
      <c r="AX485" s="12" t="s">
        <v>75</v>
      </c>
      <c r="AY485" s="206" t="s">
        <v>126</v>
      </c>
    </row>
    <row r="486" spans="1:65" s="14" customFormat="1" ht="11.25">
      <c r="B486" s="218"/>
      <c r="C486" s="219"/>
      <c r="D486" s="191" t="s">
        <v>136</v>
      </c>
      <c r="E486" s="220" t="s">
        <v>1</v>
      </c>
      <c r="F486" s="221" t="s">
        <v>1595</v>
      </c>
      <c r="G486" s="219"/>
      <c r="H486" s="220" t="s">
        <v>1</v>
      </c>
      <c r="I486" s="222"/>
      <c r="J486" s="219"/>
      <c r="K486" s="219"/>
      <c r="L486" s="223"/>
      <c r="M486" s="224"/>
      <c r="N486" s="225"/>
      <c r="O486" s="225"/>
      <c r="P486" s="225"/>
      <c r="Q486" s="225"/>
      <c r="R486" s="225"/>
      <c r="S486" s="225"/>
      <c r="T486" s="226"/>
      <c r="AT486" s="227" t="s">
        <v>136</v>
      </c>
      <c r="AU486" s="227" t="s">
        <v>83</v>
      </c>
      <c r="AV486" s="14" t="s">
        <v>83</v>
      </c>
      <c r="AW486" s="14" t="s">
        <v>31</v>
      </c>
      <c r="AX486" s="14" t="s">
        <v>75</v>
      </c>
      <c r="AY486" s="227" t="s">
        <v>126</v>
      </c>
    </row>
    <row r="487" spans="1:65" s="12" customFormat="1" ht="11.25">
      <c r="B487" s="196"/>
      <c r="C487" s="197"/>
      <c r="D487" s="191" t="s">
        <v>136</v>
      </c>
      <c r="E487" s="198" t="s">
        <v>1</v>
      </c>
      <c r="F487" s="199" t="s">
        <v>708</v>
      </c>
      <c r="G487" s="197"/>
      <c r="H487" s="200">
        <v>16</v>
      </c>
      <c r="I487" s="201"/>
      <c r="J487" s="197"/>
      <c r="K487" s="197"/>
      <c r="L487" s="202"/>
      <c r="M487" s="203"/>
      <c r="N487" s="204"/>
      <c r="O487" s="204"/>
      <c r="P487" s="204"/>
      <c r="Q487" s="204"/>
      <c r="R487" s="204"/>
      <c r="S487" s="204"/>
      <c r="T487" s="205"/>
      <c r="AT487" s="206" t="s">
        <v>136</v>
      </c>
      <c r="AU487" s="206" t="s">
        <v>83</v>
      </c>
      <c r="AV487" s="12" t="s">
        <v>85</v>
      </c>
      <c r="AW487" s="12" t="s">
        <v>31</v>
      </c>
      <c r="AX487" s="12" t="s">
        <v>75</v>
      </c>
      <c r="AY487" s="206" t="s">
        <v>126</v>
      </c>
    </row>
    <row r="488" spans="1:65" s="13" customFormat="1" ht="11.25">
      <c r="B488" s="207"/>
      <c r="C488" s="208"/>
      <c r="D488" s="191" t="s">
        <v>136</v>
      </c>
      <c r="E488" s="209" t="s">
        <v>1</v>
      </c>
      <c r="F488" s="210" t="s">
        <v>138</v>
      </c>
      <c r="G488" s="208"/>
      <c r="H488" s="211">
        <v>272</v>
      </c>
      <c r="I488" s="212"/>
      <c r="J488" s="208"/>
      <c r="K488" s="208"/>
      <c r="L488" s="213"/>
      <c r="M488" s="214"/>
      <c r="N488" s="215"/>
      <c r="O488" s="215"/>
      <c r="P488" s="215"/>
      <c r="Q488" s="215"/>
      <c r="R488" s="215"/>
      <c r="S488" s="215"/>
      <c r="T488" s="216"/>
      <c r="AT488" s="217" t="s">
        <v>136</v>
      </c>
      <c r="AU488" s="217" t="s">
        <v>83</v>
      </c>
      <c r="AV488" s="13" t="s">
        <v>133</v>
      </c>
      <c r="AW488" s="13" t="s">
        <v>31</v>
      </c>
      <c r="AX488" s="13" t="s">
        <v>83</v>
      </c>
      <c r="AY488" s="217" t="s">
        <v>126</v>
      </c>
    </row>
    <row r="489" spans="1:65" s="2" customFormat="1" ht="24.2" customHeight="1">
      <c r="A489" s="33"/>
      <c r="B489" s="34"/>
      <c r="C489" s="228" t="s">
        <v>408</v>
      </c>
      <c r="D489" s="228" t="s">
        <v>433</v>
      </c>
      <c r="E489" s="229" t="s">
        <v>448</v>
      </c>
      <c r="F489" s="230" t="s">
        <v>449</v>
      </c>
      <c r="G489" s="231" t="s">
        <v>426</v>
      </c>
      <c r="H489" s="232">
        <v>15000</v>
      </c>
      <c r="I489" s="233"/>
      <c r="J489" s="234">
        <f>ROUND(I489*H489,2)</f>
        <v>0</v>
      </c>
      <c r="K489" s="230" t="s">
        <v>131</v>
      </c>
      <c r="L489" s="38"/>
      <c r="M489" s="235" t="s">
        <v>1</v>
      </c>
      <c r="N489" s="236" t="s">
        <v>40</v>
      </c>
      <c r="O489" s="70"/>
      <c r="P489" s="187">
        <f>O489*H489</f>
        <v>0</v>
      </c>
      <c r="Q489" s="187">
        <v>0</v>
      </c>
      <c r="R489" s="187">
        <f>Q489*H489</f>
        <v>0</v>
      </c>
      <c r="S489" s="187">
        <v>0</v>
      </c>
      <c r="T489" s="188">
        <f>S489*H489</f>
        <v>0</v>
      </c>
      <c r="U489" s="33"/>
      <c r="V489" s="33"/>
      <c r="W489" s="33"/>
      <c r="X489" s="33"/>
      <c r="Y489" s="33"/>
      <c r="Z489" s="33"/>
      <c r="AA489" s="33"/>
      <c r="AB489" s="33"/>
      <c r="AC489" s="33"/>
      <c r="AD489" s="33"/>
      <c r="AE489" s="33"/>
      <c r="AR489" s="189" t="s">
        <v>133</v>
      </c>
      <c r="AT489" s="189" t="s">
        <v>433</v>
      </c>
      <c r="AU489" s="189" t="s">
        <v>83</v>
      </c>
      <c r="AY489" s="16" t="s">
        <v>126</v>
      </c>
      <c r="BE489" s="190">
        <f>IF(N489="základní",J489,0)</f>
        <v>0</v>
      </c>
      <c r="BF489" s="190">
        <f>IF(N489="snížená",J489,0)</f>
        <v>0</v>
      </c>
      <c r="BG489" s="190">
        <f>IF(N489="zákl. přenesená",J489,0)</f>
        <v>0</v>
      </c>
      <c r="BH489" s="190">
        <f>IF(N489="sníž. přenesená",J489,0)</f>
        <v>0</v>
      </c>
      <c r="BI489" s="190">
        <f>IF(N489="nulová",J489,0)</f>
        <v>0</v>
      </c>
      <c r="BJ489" s="16" t="s">
        <v>83</v>
      </c>
      <c r="BK489" s="190">
        <f>ROUND(I489*H489,2)</f>
        <v>0</v>
      </c>
      <c r="BL489" s="16" t="s">
        <v>133</v>
      </c>
      <c r="BM489" s="189" t="s">
        <v>1623</v>
      </c>
    </row>
    <row r="490" spans="1:65" s="2" customFormat="1" ht="39">
      <c r="A490" s="33"/>
      <c r="B490" s="34"/>
      <c r="C490" s="35"/>
      <c r="D490" s="191" t="s">
        <v>135</v>
      </c>
      <c r="E490" s="35"/>
      <c r="F490" s="192" t="s">
        <v>451</v>
      </c>
      <c r="G490" s="35"/>
      <c r="H490" s="35"/>
      <c r="I490" s="193"/>
      <c r="J490" s="35"/>
      <c r="K490" s="35"/>
      <c r="L490" s="38"/>
      <c r="M490" s="194"/>
      <c r="N490" s="195"/>
      <c r="O490" s="70"/>
      <c r="P490" s="70"/>
      <c r="Q490" s="70"/>
      <c r="R490" s="70"/>
      <c r="S490" s="70"/>
      <c r="T490" s="71"/>
      <c r="U490" s="33"/>
      <c r="V490" s="33"/>
      <c r="W490" s="33"/>
      <c r="X490" s="33"/>
      <c r="Y490" s="33"/>
      <c r="Z490" s="33"/>
      <c r="AA490" s="33"/>
      <c r="AB490" s="33"/>
      <c r="AC490" s="33"/>
      <c r="AD490" s="33"/>
      <c r="AE490" s="33"/>
      <c r="AT490" s="16" t="s">
        <v>135</v>
      </c>
      <c r="AU490" s="16" t="s">
        <v>83</v>
      </c>
    </row>
    <row r="491" spans="1:65" s="12" customFormat="1" ht="11.25">
      <c r="B491" s="196"/>
      <c r="C491" s="197"/>
      <c r="D491" s="191" t="s">
        <v>136</v>
      </c>
      <c r="E491" s="198" t="s">
        <v>1</v>
      </c>
      <c r="F491" s="199" t="s">
        <v>1624</v>
      </c>
      <c r="G491" s="197"/>
      <c r="H491" s="200">
        <v>15000</v>
      </c>
      <c r="I491" s="201"/>
      <c r="J491" s="197"/>
      <c r="K491" s="197"/>
      <c r="L491" s="202"/>
      <c r="M491" s="203"/>
      <c r="N491" s="204"/>
      <c r="O491" s="204"/>
      <c r="P491" s="204"/>
      <c r="Q491" s="204"/>
      <c r="R491" s="204"/>
      <c r="S491" s="204"/>
      <c r="T491" s="205"/>
      <c r="AT491" s="206" t="s">
        <v>136</v>
      </c>
      <c r="AU491" s="206" t="s">
        <v>83</v>
      </c>
      <c r="AV491" s="12" t="s">
        <v>85</v>
      </c>
      <c r="AW491" s="12" t="s">
        <v>31</v>
      </c>
      <c r="AX491" s="12" t="s">
        <v>75</v>
      </c>
      <c r="AY491" s="206" t="s">
        <v>126</v>
      </c>
    </row>
    <row r="492" spans="1:65" s="13" customFormat="1" ht="11.25">
      <c r="B492" s="207"/>
      <c r="C492" s="208"/>
      <c r="D492" s="191" t="s">
        <v>136</v>
      </c>
      <c r="E492" s="209" t="s">
        <v>1</v>
      </c>
      <c r="F492" s="210" t="s">
        <v>138</v>
      </c>
      <c r="G492" s="208"/>
      <c r="H492" s="211">
        <v>15000</v>
      </c>
      <c r="I492" s="212"/>
      <c r="J492" s="208"/>
      <c r="K492" s="208"/>
      <c r="L492" s="213"/>
      <c r="M492" s="214"/>
      <c r="N492" s="215"/>
      <c r="O492" s="215"/>
      <c r="P492" s="215"/>
      <c r="Q492" s="215"/>
      <c r="R492" s="215"/>
      <c r="S492" s="215"/>
      <c r="T492" s="216"/>
      <c r="AT492" s="217" t="s">
        <v>136</v>
      </c>
      <c r="AU492" s="217" t="s">
        <v>83</v>
      </c>
      <c r="AV492" s="13" t="s">
        <v>133</v>
      </c>
      <c r="AW492" s="13" t="s">
        <v>31</v>
      </c>
      <c r="AX492" s="13" t="s">
        <v>83</v>
      </c>
      <c r="AY492" s="217" t="s">
        <v>126</v>
      </c>
    </row>
    <row r="493" spans="1:65" s="2" customFormat="1" ht="24.2" customHeight="1">
      <c r="A493" s="33"/>
      <c r="B493" s="34"/>
      <c r="C493" s="228" t="s">
        <v>413</v>
      </c>
      <c r="D493" s="228" t="s">
        <v>433</v>
      </c>
      <c r="E493" s="229" t="s">
        <v>454</v>
      </c>
      <c r="F493" s="230" t="s">
        <v>455</v>
      </c>
      <c r="G493" s="231" t="s">
        <v>426</v>
      </c>
      <c r="H493" s="232">
        <v>17262</v>
      </c>
      <c r="I493" s="233"/>
      <c r="J493" s="234">
        <f>ROUND(I493*H493,2)</f>
        <v>0</v>
      </c>
      <c r="K493" s="230" t="s">
        <v>131</v>
      </c>
      <c r="L493" s="38"/>
      <c r="M493" s="235" t="s">
        <v>1</v>
      </c>
      <c r="N493" s="236" t="s">
        <v>40</v>
      </c>
      <c r="O493" s="70"/>
      <c r="P493" s="187">
        <f>O493*H493</f>
        <v>0</v>
      </c>
      <c r="Q493" s="187">
        <v>0</v>
      </c>
      <c r="R493" s="187">
        <f>Q493*H493</f>
        <v>0</v>
      </c>
      <c r="S493" s="187">
        <v>0</v>
      </c>
      <c r="T493" s="188">
        <f>S493*H493</f>
        <v>0</v>
      </c>
      <c r="U493" s="33"/>
      <c r="V493" s="33"/>
      <c r="W493" s="33"/>
      <c r="X493" s="33"/>
      <c r="Y493" s="33"/>
      <c r="Z493" s="33"/>
      <c r="AA493" s="33"/>
      <c r="AB493" s="33"/>
      <c r="AC493" s="33"/>
      <c r="AD493" s="33"/>
      <c r="AE493" s="33"/>
      <c r="AR493" s="189" t="s">
        <v>133</v>
      </c>
      <c r="AT493" s="189" t="s">
        <v>433</v>
      </c>
      <c r="AU493" s="189" t="s">
        <v>83</v>
      </c>
      <c r="AY493" s="16" t="s">
        <v>126</v>
      </c>
      <c r="BE493" s="190">
        <f>IF(N493="základní",J493,0)</f>
        <v>0</v>
      </c>
      <c r="BF493" s="190">
        <f>IF(N493="snížená",J493,0)</f>
        <v>0</v>
      </c>
      <c r="BG493" s="190">
        <f>IF(N493="zákl. přenesená",J493,0)</f>
        <v>0</v>
      </c>
      <c r="BH493" s="190">
        <f>IF(N493="sníž. přenesená",J493,0)</f>
        <v>0</v>
      </c>
      <c r="BI493" s="190">
        <f>IF(N493="nulová",J493,0)</f>
        <v>0</v>
      </c>
      <c r="BJ493" s="16" t="s">
        <v>83</v>
      </c>
      <c r="BK493" s="190">
        <f>ROUND(I493*H493,2)</f>
        <v>0</v>
      </c>
      <c r="BL493" s="16" t="s">
        <v>133</v>
      </c>
      <c r="BM493" s="189" t="s">
        <v>1625</v>
      </c>
    </row>
    <row r="494" spans="1:65" s="2" customFormat="1" ht="39">
      <c r="A494" s="33"/>
      <c r="B494" s="34"/>
      <c r="C494" s="35"/>
      <c r="D494" s="191" t="s">
        <v>135</v>
      </c>
      <c r="E494" s="35"/>
      <c r="F494" s="192" t="s">
        <v>457</v>
      </c>
      <c r="G494" s="35"/>
      <c r="H494" s="35"/>
      <c r="I494" s="193"/>
      <c r="J494" s="35"/>
      <c r="K494" s="35"/>
      <c r="L494" s="38"/>
      <c r="M494" s="194"/>
      <c r="N494" s="195"/>
      <c r="O494" s="70"/>
      <c r="P494" s="70"/>
      <c r="Q494" s="70"/>
      <c r="R494" s="70"/>
      <c r="S494" s="70"/>
      <c r="T494" s="71"/>
      <c r="U494" s="33"/>
      <c r="V494" s="33"/>
      <c r="W494" s="33"/>
      <c r="X494" s="33"/>
      <c r="Y494" s="33"/>
      <c r="Z494" s="33"/>
      <c r="AA494" s="33"/>
      <c r="AB494" s="33"/>
      <c r="AC494" s="33"/>
      <c r="AD494" s="33"/>
      <c r="AE494" s="33"/>
      <c r="AT494" s="16" t="s">
        <v>135</v>
      </c>
      <c r="AU494" s="16" t="s">
        <v>83</v>
      </c>
    </row>
    <row r="495" spans="1:65" s="14" customFormat="1" ht="11.25">
      <c r="B495" s="218"/>
      <c r="C495" s="219"/>
      <c r="D495" s="191" t="s">
        <v>136</v>
      </c>
      <c r="E495" s="220" t="s">
        <v>1</v>
      </c>
      <c r="F495" s="221" t="s">
        <v>458</v>
      </c>
      <c r="G495" s="219"/>
      <c r="H495" s="220" t="s">
        <v>1</v>
      </c>
      <c r="I495" s="222"/>
      <c r="J495" s="219"/>
      <c r="K495" s="219"/>
      <c r="L495" s="223"/>
      <c r="M495" s="224"/>
      <c r="N495" s="225"/>
      <c r="O495" s="225"/>
      <c r="P495" s="225"/>
      <c r="Q495" s="225"/>
      <c r="R495" s="225"/>
      <c r="S495" s="225"/>
      <c r="T495" s="226"/>
      <c r="AT495" s="227" t="s">
        <v>136</v>
      </c>
      <c r="AU495" s="227" t="s">
        <v>83</v>
      </c>
      <c r="AV495" s="14" t="s">
        <v>83</v>
      </c>
      <c r="AW495" s="14" t="s">
        <v>31</v>
      </c>
      <c r="AX495" s="14" t="s">
        <v>75</v>
      </c>
      <c r="AY495" s="227" t="s">
        <v>126</v>
      </c>
    </row>
    <row r="496" spans="1:65" s="12" customFormat="1" ht="11.25">
      <c r="B496" s="196"/>
      <c r="C496" s="197"/>
      <c r="D496" s="191" t="s">
        <v>136</v>
      </c>
      <c r="E496" s="198" t="s">
        <v>1</v>
      </c>
      <c r="F496" s="199" t="s">
        <v>1626</v>
      </c>
      <c r="G496" s="197"/>
      <c r="H496" s="200">
        <v>66</v>
      </c>
      <c r="I496" s="201"/>
      <c r="J496" s="197"/>
      <c r="K496" s="197"/>
      <c r="L496" s="202"/>
      <c r="M496" s="203"/>
      <c r="N496" s="204"/>
      <c r="O496" s="204"/>
      <c r="P496" s="204"/>
      <c r="Q496" s="204"/>
      <c r="R496" s="204"/>
      <c r="S496" s="204"/>
      <c r="T496" s="205"/>
      <c r="AT496" s="206" t="s">
        <v>136</v>
      </c>
      <c r="AU496" s="206" t="s">
        <v>83</v>
      </c>
      <c r="AV496" s="12" t="s">
        <v>85</v>
      </c>
      <c r="AW496" s="12" t="s">
        <v>31</v>
      </c>
      <c r="AX496" s="12" t="s">
        <v>75</v>
      </c>
      <c r="AY496" s="206" t="s">
        <v>126</v>
      </c>
    </row>
    <row r="497" spans="2:51" s="12" customFormat="1" ht="11.25">
      <c r="B497" s="196"/>
      <c r="C497" s="197"/>
      <c r="D497" s="191" t="s">
        <v>136</v>
      </c>
      <c r="E497" s="198" t="s">
        <v>1</v>
      </c>
      <c r="F497" s="199" t="s">
        <v>1627</v>
      </c>
      <c r="G497" s="197"/>
      <c r="H497" s="200">
        <v>120</v>
      </c>
      <c r="I497" s="201"/>
      <c r="J497" s="197"/>
      <c r="K497" s="197"/>
      <c r="L497" s="202"/>
      <c r="M497" s="203"/>
      <c r="N497" s="204"/>
      <c r="O497" s="204"/>
      <c r="P497" s="204"/>
      <c r="Q497" s="204"/>
      <c r="R497" s="204"/>
      <c r="S497" s="204"/>
      <c r="T497" s="205"/>
      <c r="AT497" s="206" t="s">
        <v>136</v>
      </c>
      <c r="AU497" s="206" t="s">
        <v>83</v>
      </c>
      <c r="AV497" s="12" t="s">
        <v>85</v>
      </c>
      <c r="AW497" s="12" t="s">
        <v>31</v>
      </c>
      <c r="AX497" s="12" t="s">
        <v>75</v>
      </c>
      <c r="AY497" s="206" t="s">
        <v>126</v>
      </c>
    </row>
    <row r="498" spans="2:51" s="12" customFormat="1" ht="11.25">
      <c r="B498" s="196"/>
      <c r="C498" s="197"/>
      <c r="D498" s="191" t="s">
        <v>136</v>
      </c>
      <c r="E498" s="198" t="s">
        <v>1</v>
      </c>
      <c r="F498" s="199" t="s">
        <v>1628</v>
      </c>
      <c r="G498" s="197"/>
      <c r="H498" s="200">
        <v>435</v>
      </c>
      <c r="I498" s="201"/>
      <c r="J498" s="197"/>
      <c r="K498" s="197"/>
      <c r="L498" s="202"/>
      <c r="M498" s="203"/>
      <c r="N498" s="204"/>
      <c r="O498" s="204"/>
      <c r="P498" s="204"/>
      <c r="Q498" s="204"/>
      <c r="R498" s="204"/>
      <c r="S498" s="204"/>
      <c r="T498" s="205"/>
      <c r="AT498" s="206" t="s">
        <v>136</v>
      </c>
      <c r="AU498" s="206" t="s">
        <v>83</v>
      </c>
      <c r="AV498" s="12" t="s">
        <v>85</v>
      </c>
      <c r="AW498" s="12" t="s">
        <v>31</v>
      </c>
      <c r="AX498" s="12" t="s">
        <v>75</v>
      </c>
      <c r="AY498" s="206" t="s">
        <v>126</v>
      </c>
    </row>
    <row r="499" spans="2:51" s="12" customFormat="1" ht="11.25">
      <c r="B499" s="196"/>
      <c r="C499" s="197"/>
      <c r="D499" s="191" t="s">
        <v>136</v>
      </c>
      <c r="E499" s="198" t="s">
        <v>1</v>
      </c>
      <c r="F499" s="199" t="s">
        <v>1629</v>
      </c>
      <c r="G499" s="197"/>
      <c r="H499" s="200">
        <v>420</v>
      </c>
      <c r="I499" s="201"/>
      <c r="J499" s="197"/>
      <c r="K499" s="197"/>
      <c r="L499" s="202"/>
      <c r="M499" s="203"/>
      <c r="N499" s="204"/>
      <c r="O499" s="204"/>
      <c r="P499" s="204"/>
      <c r="Q499" s="204"/>
      <c r="R499" s="204"/>
      <c r="S499" s="204"/>
      <c r="T499" s="205"/>
      <c r="AT499" s="206" t="s">
        <v>136</v>
      </c>
      <c r="AU499" s="206" t="s">
        <v>83</v>
      </c>
      <c r="AV499" s="12" t="s">
        <v>85</v>
      </c>
      <c r="AW499" s="12" t="s">
        <v>31</v>
      </c>
      <c r="AX499" s="12" t="s">
        <v>75</v>
      </c>
      <c r="AY499" s="206" t="s">
        <v>126</v>
      </c>
    </row>
    <row r="500" spans="2:51" s="12" customFormat="1" ht="11.25">
      <c r="B500" s="196"/>
      <c r="C500" s="197"/>
      <c r="D500" s="191" t="s">
        <v>136</v>
      </c>
      <c r="E500" s="198" t="s">
        <v>1</v>
      </c>
      <c r="F500" s="199" t="s">
        <v>1630</v>
      </c>
      <c r="G500" s="197"/>
      <c r="H500" s="200">
        <v>300</v>
      </c>
      <c r="I500" s="201"/>
      <c r="J500" s="197"/>
      <c r="K500" s="197"/>
      <c r="L500" s="202"/>
      <c r="M500" s="203"/>
      <c r="N500" s="204"/>
      <c r="O500" s="204"/>
      <c r="P500" s="204"/>
      <c r="Q500" s="204"/>
      <c r="R500" s="204"/>
      <c r="S500" s="204"/>
      <c r="T500" s="205"/>
      <c r="AT500" s="206" t="s">
        <v>136</v>
      </c>
      <c r="AU500" s="206" t="s">
        <v>83</v>
      </c>
      <c r="AV500" s="12" t="s">
        <v>85</v>
      </c>
      <c r="AW500" s="12" t="s">
        <v>31</v>
      </c>
      <c r="AX500" s="12" t="s">
        <v>75</v>
      </c>
      <c r="AY500" s="206" t="s">
        <v>126</v>
      </c>
    </row>
    <row r="501" spans="2:51" s="12" customFormat="1" ht="11.25">
      <c r="B501" s="196"/>
      <c r="C501" s="197"/>
      <c r="D501" s="191" t="s">
        <v>136</v>
      </c>
      <c r="E501" s="198" t="s">
        <v>1</v>
      </c>
      <c r="F501" s="199" t="s">
        <v>1631</v>
      </c>
      <c r="G501" s="197"/>
      <c r="H501" s="200">
        <v>345</v>
      </c>
      <c r="I501" s="201"/>
      <c r="J501" s="197"/>
      <c r="K501" s="197"/>
      <c r="L501" s="202"/>
      <c r="M501" s="203"/>
      <c r="N501" s="204"/>
      <c r="O501" s="204"/>
      <c r="P501" s="204"/>
      <c r="Q501" s="204"/>
      <c r="R501" s="204"/>
      <c r="S501" s="204"/>
      <c r="T501" s="205"/>
      <c r="AT501" s="206" t="s">
        <v>136</v>
      </c>
      <c r="AU501" s="206" t="s">
        <v>83</v>
      </c>
      <c r="AV501" s="12" t="s">
        <v>85</v>
      </c>
      <c r="AW501" s="12" t="s">
        <v>31</v>
      </c>
      <c r="AX501" s="12" t="s">
        <v>75</v>
      </c>
      <c r="AY501" s="206" t="s">
        <v>126</v>
      </c>
    </row>
    <row r="502" spans="2:51" s="12" customFormat="1" ht="11.25">
      <c r="B502" s="196"/>
      <c r="C502" s="197"/>
      <c r="D502" s="191" t="s">
        <v>136</v>
      </c>
      <c r="E502" s="198" t="s">
        <v>1</v>
      </c>
      <c r="F502" s="199" t="s">
        <v>1632</v>
      </c>
      <c r="G502" s="197"/>
      <c r="H502" s="200">
        <v>600</v>
      </c>
      <c r="I502" s="201"/>
      <c r="J502" s="197"/>
      <c r="K502" s="197"/>
      <c r="L502" s="202"/>
      <c r="M502" s="203"/>
      <c r="N502" s="204"/>
      <c r="O502" s="204"/>
      <c r="P502" s="204"/>
      <c r="Q502" s="204"/>
      <c r="R502" s="204"/>
      <c r="S502" s="204"/>
      <c r="T502" s="205"/>
      <c r="AT502" s="206" t="s">
        <v>136</v>
      </c>
      <c r="AU502" s="206" t="s">
        <v>83</v>
      </c>
      <c r="AV502" s="12" t="s">
        <v>85</v>
      </c>
      <c r="AW502" s="12" t="s">
        <v>31</v>
      </c>
      <c r="AX502" s="12" t="s">
        <v>75</v>
      </c>
      <c r="AY502" s="206" t="s">
        <v>126</v>
      </c>
    </row>
    <row r="503" spans="2:51" s="12" customFormat="1" ht="11.25">
      <c r="B503" s="196"/>
      <c r="C503" s="197"/>
      <c r="D503" s="191" t="s">
        <v>136</v>
      </c>
      <c r="E503" s="198" t="s">
        <v>1</v>
      </c>
      <c r="F503" s="199" t="s">
        <v>1633</v>
      </c>
      <c r="G503" s="197"/>
      <c r="H503" s="200">
        <v>600</v>
      </c>
      <c r="I503" s="201"/>
      <c r="J503" s="197"/>
      <c r="K503" s="197"/>
      <c r="L503" s="202"/>
      <c r="M503" s="203"/>
      <c r="N503" s="204"/>
      <c r="O503" s="204"/>
      <c r="P503" s="204"/>
      <c r="Q503" s="204"/>
      <c r="R503" s="204"/>
      <c r="S503" s="204"/>
      <c r="T503" s="205"/>
      <c r="AT503" s="206" t="s">
        <v>136</v>
      </c>
      <c r="AU503" s="206" t="s">
        <v>83</v>
      </c>
      <c r="AV503" s="12" t="s">
        <v>85</v>
      </c>
      <c r="AW503" s="12" t="s">
        <v>31</v>
      </c>
      <c r="AX503" s="12" t="s">
        <v>75</v>
      </c>
      <c r="AY503" s="206" t="s">
        <v>126</v>
      </c>
    </row>
    <row r="504" spans="2:51" s="12" customFormat="1" ht="11.25">
      <c r="B504" s="196"/>
      <c r="C504" s="197"/>
      <c r="D504" s="191" t="s">
        <v>136</v>
      </c>
      <c r="E504" s="198" t="s">
        <v>1</v>
      </c>
      <c r="F504" s="199" t="s">
        <v>1634</v>
      </c>
      <c r="G504" s="197"/>
      <c r="H504" s="200">
        <v>30</v>
      </c>
      <c r="I504" s="201"/>
      <c r="J504" s="197"/>
      <c r="K504" s="197"/>
      <c r="L504" s="202"/>
      <c r="M504" s="203"/>
      <c r="N504" s="204"/>
      <c r="O504" s="204"/>
      <c r="P504" s="204"/>
      <c r="Q504" s="204"/>
      <c r="R504" s="204"/>
      <c r="S504" s="204"/>
      <c r="T504" s="205"/>
      <c r="AT504" s="206" t="s">
        <v>136</v>
      </c>
      <c r="AU504" s="206" t="s">
        <v>83</v>
      </c>
      <c r="AV504" s="12" t="s">
        <v>85</v>
      </c>
      <c r="AW504" s="12" t="s">
        <v>31</v>
      </c>
      <c r="AX504" s="12" t="s">
        <v>75</v>
      </c>
      <c r="AY504" s="206" t="s">
        <v>126</v>
      </c>
    </row>
    <row r="505" spans="2:51" s="12" customFormat="1" ht="11.25">
      <c r="B505" s="196"/>
      <c r="C505" s="197"/>
      <c r="D505" s="191" t="s">
        <v>136</v>
      </c>
      <c r="E505" s="198" t="s">
        <v>1</v>
      </c>
      <c r="F505" s="199" t="s">
        <v>1635</v>
      </c>
      <c r="G505" s="197"/>
      <c r="H505" s="200">
        <v>270</v>
      </c>
      <c r="I505" s="201"/>
      <c r="J505" s="197"/>
      <c r="K505" s="197"/>
      <c r="L505" s="202"/>
      <c r="M505" s="203"/>
      <c r="N505" s="204"/>
      <c r="O505" s="204"/>
      <c r="P505" s="204"/>
      <c r="Q505" s="204"/>
      <c r="R505" s="204"/>
      <c r="S505" s="204"/>
      <c r="T505" s="205"/>
      <c r="AT505" s="206" t="s">
        <v>136</v>
      </c>
      <c r="AU505" s="206" t="s">
        <v>83</v>
      </c>
      <c r="AV505" s="12" t="s">
        <v>85</v>
      </c>
      <c r="AW505" s="12" t="s">
        <v>31</v>
      </c>
      <c r="AX505" s="12" t="s">
        <v>75</v>
      </c>
      <c r="AY505" s="206" t="s">
        <v>126</v>
      </c>
    </row>
    <row r="506" spans="2:51" s="12" customFormat="1" ht="11.25">
      <c r="B506" s="196"/>
      <c r="C506" s="197"/>
      <c r="D506" s="191" t="s">
        <v>136</v>
      </c>
      <c r="E506" s="198" t="s">
        <v>1</v>
      </c>
      <c r="F506" s="199" t="s">
        <v>1636</v>
      </c>
      <c r="G506" s="197"/>
      <c r="H506" s="200">
        <v>510</v>
      </c>
      <c r="I506" s="201"/>
      <c r="J506" s="197"/>
      <c r="K506" s="197"/>
      <c r="L506" s="202"/>
      <c r="M506" s="203"/>
      <c r="N506" s="204"/>
      <c r="O506" s="204"/>
      <c r="P506" s="204"/>
      <c r="Q506" s="204"/>
      <c r="R506" s="204"/>
      <c r="S506" s="204"/>
      <c r="T506" s="205"/>
      <c r="AT506" s="206" t="s">
        <v>136</v>
      </c>
      <c r="AU506" s="206" t="s">
        <v>83</v>
      </c>
      <c r="AV506" s="12" t="s">
        <v>85</v>
      </c>
      <c r="AW506" s="12" t="s">
        <v>31</v>
      </c>
      <c r="AX506" s="12" t="s">
        <v>75</v>
      </c>
      <c r="AY506" s="206" t="s">
        <v>126</v>
      </c>
    </row>
    <row r="507" spans="2:51" s="12" customFormat="1" ht="11.25">
      <c r="B507" s="196"/>
      <c r="C507" s="197"/>
      <c r="D507" s="191" t="s">
        <v>136</v>
      </c>
      <c r="E507" s="198" t="s">
        <v>1</v>
      </c>
      <c r="F507" s="199" t="s">
        <v>1637</v>
      </c>
      <c r="G507" s="197"/>
      <c r="H507" s="200">
        <v>1650</v>
      </c>
      <c r="I507" s="201"/>
      <c r="J507" s="197"/>
      <c r="K507" s="197"/>
      <c r="L507" s="202"/>
      <c r="M507" s="203"/>
      <c r="N507" s="204"/>
      <c r="O507" s="204"/>
      <c r="P507" s="204"/>
      <c r="Q507" s="204"/>
      <c r="R507" s="204"/>
      <c r="S507" s="204"/>
      <c r="T507" s="205"/>
      <c r="AT507" s="206" t="s">
        <v>136</v>
      </c>
      <c r="AU507" s="206" t="s">
        <v>83</v>
      </c>
      <c r="AV507" s="12" t="s">
        <v>85</v>
      </c>
      <c r="AW507" s="12" t="s">
        <v>31</v>
      </c>
      <c r="AX507" s="12" t="s">
        <v>75</v>
      </c>
      <c r="AY507" s="206" t="s">
        <v>126</v>
      </c>
    </row>
    <row r="508" spans="2:51" s="12" customFormat="1" ht="11.25">
      <c r="B508" s="196"/>
      <c r="C508" s="197"/>
      <c r="D508" s="191" t="s">
        <v>136</v>
      </c>
      <c r="E508" s="198" t="s">
        <v>1</v>
      </c>
      <c r="F508" s="199" t="s">
        <v>1638</v>
      </c>
      <c r="G508" s="197"/>
      <c r="H508" s="200">
        <v>1530</v>
      </c>
      <c r="I508" s="201"/>
      <c r="J508" s="197"/>
      <c r="K508" s="197"/>
      <c r="L508" s="202"/>
      <c r="M508" s="203"/>
      <c r="N508" s="204"/>
      <c r="O508" s="204"/>
      <c r="P508" s="204"/>
      <c r="Q508" s="204"/>
      <c r="R508" s="204"/>
      <c r="S508" s="204"/>
      <c r="T508" s="205"/>
      <c r="AT508" s="206" t="s">
        <v>136</v>
      </c>
      <c r="AU508" s="206" t="s">
        <v>83</v>
      </c>
      <c r="AV508" s="12" t="s">
        <v>85</v>
      </c>
      <c r="AW508" s="12" t="s">
        <v>31</v>
      </c>
      <c r="AX508" s="12" t="s">
        <v>75</v>
      </c>
      <c r="AY508" s="206" t="s">
        <v>126</v>
      </c>
    </row>
    <row r="509" spans="2:51" s="12" customFormat="1" ht="11.25">
      <c r="B509" s="196"/>
      <c r="C509" s="197"/>
      <c r="D509" s="191" t="s">
        <v>136</v>
      </c>
      <c r="E509" s="198" t="s">
        <v>1</v>
      </c>
      <c r="F509" s="199" t="s">
        <v>1639</v>
      </c>
      <c r="G509" s="197"/>
      <c r="H509" s="200">
        <v>1095</v>
      </c>
      <c r="I509" s="201"/>
      <c r="J509" s="197"/>
      <c r="K509" s="197"/>
      <c r="L509" s="202"/>
      <c r="M509" s="203"/>
      <c r="N509" s="204"/>
      <c r="O509" s="204"/>
      <c r="P509" s="204"/>
      <c r="Q509" s="204"/>
      <c r="R509" s="204"/>
      <c r="S509" s="204"/>
      <c r="T509" s="205"/>
      <c r="AT509" s="206" t="s">
        <v>136</v>
      </c>
      <c r="AU509" s="206" t="s">
        <v>83</v>
      </c>
      <c r="AV509" s="12" t="s">
        <v>85</v>
      </c>
      <c r="AW509" s="12" t="s">
        <v>31</v>
      </c>
      <c r="AX509" s="12" t="s">
        <v>75</v>
      </c>
      <c r="AY509" s="206" t="s">
        <v>126</v>
      </c>
    </row>
    <row r="510" spans="2:51" s="14" customFormat="1" ht="11.25">
      <c r="B510" s="218"/>
      <c r="C510" s="219"/>
      <c r="D510" s="191" t="s">
        <v>136</v>
      </c>
      <c r="E510" s="220" t="s">
        <v>1</v>
      </c>
      <c r="F510" s="221" t="s">
        <v>462</v>
      </c>
      <c r="G510" s="219"/>
      <c r="H510" s="220" t="s">
        <v>1</v>
      </c>
      <c r="I510" s="222"/>
      <c r="J510" s="219"/>
      <c r="K510" s="219"/>
      <c r="L510" s="223"/>
      <c r="M510" s="224"/>
      <c r="N510" s="225"/>
      <c r="O510" s="225"/>
      <c r="P510" s="225"/>
      <c r="Q510" s="225"/>
      <c r="R510" s="225"/>
      <c r="S510" s="225"/>
      <c r="T510" s="226"/>
      <c r="AT510" s="227" t="s">
        <v>136</v>
      </c>
      <c r="AU510" s="227" t="s">
        <v>83</v>
      </c>
      <c r="AV510" s="14" t="s">
        <v>83</v>
      </c>
      <c r="AW510" s="14" t="s">
        <v>31</v>
      </c>
      <c r="AX510" s="14" t="s">
        <v>75</v>
      </c>
      <c r="AY510" s="227" t="s">
        <v>126</v>
      </c>
    </row>
    <row r="511" spans="2:51" s="12" customFormat="1" ht="11.25">
      <c r="B511" s="196"/>
      <c r="C511" s="197"/>
      <c r="D511" s="191" t="s">
        <v>136</v>
      </c>
      <c r="E511" s="198" t="s">
        <v>1</v>
      </c>
      <c r="F511" s="199" t="s">
        <v>1640</v>
      </c>
      <c r="G511" s="197"/>
      <c r="H511" s="200">
        <v>816</v>
      </c>
      <c r="I511" s="201"/>
      <c r="J511" s="197"/>
      <c r="K511" s="197"/>
      <c r="L511" s="202"/>
      <c r="M511" s="203"/>
      <c r="N511" s="204"/>
      <c r="O511" s="204"/>
      <c r="P511" s="204"/>
      <c r="Q511" s="204"/>
      <c r="R511" s="204"/>
      <c r="S511" s="204"/>
      <c r="T511" s="205"/>
      <c r="AT511" s="206" t="s">
        <v>136</v>
      </c>
      <c r="AU511" s="206" t="s">
        <v>83</v>
      </c>
      <c r="AV511" s="12" t="s">
        <v>85</v>
      </c>
      <c r="AW511" s="12" t="s">
        <v>31</v>
      </c>
      <c r="AX511" s="12" t="s">
        <v>75</v>
      </c>
      <c r="AY511" s="206" t="s">
        <v>126</v>
      </c>
    </row>
    <row r="512" spans="2:51" s="12" customFormat="1" ht="11.25">
      <c r="B512" s="196"/>
      <c r="C512" s="197"/>
      <c r="D512" s="191" t="s">
        <v>136</v>
      </c>
      <c r="E512" s="198" t="s">
        <v>1</v>
      </c>
      <c r="F512" s="199" t="s">
        <v>1641</v>
      </c>
      <c r="G512" s="197"/>
      <c r="H512" s="200">
        <v>2325</v>
      </c>
      <c r="I512" s="201"/>
      <c r="J512" s="197"/>
      <c r="K512" s="197"/>
      <c r="L512" s="202"/>
      <c r="M512" s="203"/>
      <c r="N512" s="204"/>
      <c r="O512" s="204"/>
      <c r="P512" s="204"/>
      <c r="Q512" s="204"/>
      <c r="R512" s="204"/>
      <c r="S512" s="204"/>
      <c r="T512" s="205"/>
      <c r="AT512" s="206" t="s">
        <v>136</v>
      </c>
      <c r="AU512" s="206" t="s">
        <v>83</v>
      </c>
      <c r="AV512" s="12" t="s">
        <v>85</v>
      </c>
      <c r="AW512" s="12" t="s">
        <v>31</v>
      </c>
      <c r="AX512" s="12" t="s">
        <v>75</v>
      </c>
      <c r="AY512" s="206" t="s">
        <v>126</v>
      </c>
    </row>
    <row r="513" spans="2:51" s="12" customFormat="1" ht="11.25">
      <c r="B513" s="196"/>
      <c r="C513" s="197"/>
      <c r="D513" s="191" t="s">
        <v>136</v>
      </c>
      <c r="E513" s="198" t="s">
        <v>1</v>
      </c>
      <c r="F513" s="199" t="s">
        <v>1642</v>
      </c>
      <c r="G513" s="197"/>
      <c r="H513" s="200">
        <v>195</v>
      </c>
      <c r="I513" s="201"/>
      <c r="J513" s="197"/>
      <c r="K513" s="197"/>
      <c r="L513" s="202"/>
      <c r="M513" s="203"/>
      <c r="N513" s="204"/>
      <c r="O513" s="204"/>
      <c r="P513" s="204"/>
      <c r="Q513" s="204"/>
      <c r="R513" s="204"/>
      <c r="S513" s="204"/>
      <c r="T513" s="205"/>
      <c r="AT513" s="206" t="s">
        <v>136</v>
      </c>
      <c r="AU513" s="206" t="s">
        <v>83</v>
      </c>
      <c r="AV513" s="12" t="s">
        <v>85</v>
      </c>
      <c r="AW513" s="12" t="s">
        <v>31</v>
      </c>
      <c r="AX513" s="12" t="s">
        <v>75</v>
      </c>
      <c r="AY513" s="206" t="s">
        <v>126</v>
      </c>
    </row>
    <row r="514" spans="2:51" s="12" customFormat="1" ht="11.25">
      <c r="B514" s="196"/>
      <c r="C514" s="197"/>
      <c r="D514" s="191" t="s">
        <v>136</v>
      </c>
      <c r="E514" s="198" t="s">
        <v>1</v>
      </c>
      <c r="F514" s="199" t="s">
        <v>1643</v>
      </c>
      <c r="G514" s="197"/>
      <c r="H514" s="200">
        <v>150</v>
      </c>
      <c r="I514" s="201"/>
      <c r="J514" s="197"/>
      <c r="K514" s="197"/>
      <c r="L514" s="202"/>
      <c r="M514" s="203"/>
      <c r="N514" s="204"/>
      <c r="O514" s="204"/>
      <c r="P514" s="204"/>
      <c r="Q514" s="204"/>
      <c r="R514" s="204"/>
      <c r="S514" s="204"/>
      <c r="T514" s="205"/>
      <c r="AT514" s="206" t="s">
        <v>136</v>
      </c>
      <c r="AU514" s="206" t="s">
        <v>83</v>
      </c>
      <c r="AV514" s="12" t="s">
        <v>85</v>
      </c>
      <c r="AW514" s="12" t="s">
        <v>31</v>
      </c>
      <c r="AX514" s="12" t="s">
        <v>75</v>
      </c>
      <c r="AY514" s="206" t="s">
        <v>126</v>
      </c>
    </row>
    <row r="515" spans="2:51" s="12" customFormat="1" ht="11.25">
      <c r="B515" s="196"/>
      <c r="C515" s="197"/>
      <c r="D515" s="191" t="s">
        <v>136</v>
      </c>
      <c r="E515" s="198" t="s">
        <v>1</v>
      </c>
      <c r="F515" s="199" t="s">
        <v>1644</v>
      </c>
      <c r="G515" s="197"/>
      <c r="H515" s="200">
        <v>750</v>
      </c>
      <c r="I515" s="201"/>
      <c r="J515" s="197"/>
      <c r="K515" s="197"/>
      <c r="L515" s="202"/>
      <c r="M515" s="203"/>
      <c r="N515" s="204"/>
      <c r="O515" s="204"/>
      <c r="P515" s="204"/>
      <c r="Q515" s="204"/>
      <c r="R515" s="204"/>
      <c r="S515" s="204"/>
      <c r="T515" s="205"/>
      <c r="AT515" s="206" t="s">
        <v>136</v>
      </c>
      <c r="AU515" s="206" t="s">
        <v>83</v>
      </c>
      <c r="AV515" s="12" t="s">
        <v>85</v>
      </c>
      <c r="AW515" s="12" t="s">
        <v>31</v>
      </c>
      <c r="AX515" s="12" t="s">
        <v>75</v>
      </c>
      <c r="AY515" s="206" t="s">
        <v>126</v>
      </c>
    </row>
    <row r="516" spans="2:51" s="12" customFormat="1" ht="11.25">
      <c r="B516" s="196"/>
      <c r="C516" s="197"/>
      <c r="D516" s="191" t="s">
        <v>136</v>
      </c>
      <c r="E516" s="198" t="s">
        <v>1</v>
      </c>
      <c r="F516" s="199" t="s">
        <v>1645</v>
      </c>
      <c r="G516" s="197"/>
      <c r="H516" s="200">
        <v>525</v>
      </c>
      <c r="I516" s="201"/>
      <c r="J516" s="197"/>
      <c r="K516" s="197"/>
      <c r="L516" s="202"/>
      <c r="M516" s="203"/>
      <c r="N516" s="204"/>
      <c r="O516" s="204"/>
      <c r="P516" s="204"/>
      <c r="Q516" s="204"/>
      <c r="R516" s="204"/>
      <c r="S516" s="204"/>
      <c r="T516" s="205"/>
      <c r="AT516" s="206" t="s">
        <v>136</v>
      </c>
      <c r="AU516" s="206" t="s">
        <v>83</v>
      </c>
      <c r="AV516" s="12" t="s">
        <v>85</v>
      </c>
      <c r="AW516" s="12" t="s">
        <v>31</v>
      </c>
      <c r="AX516" s="12" t="s">
        <v>75</v>
      </c>
      <c r="AY516" s="206" t="s">
        <v>126</v>
      </c>
    </row>
    <row r="517" spans="2:51" s="12" customFormat="1" ht="11.25">
      <c r="B517" s="196"/>
      <c r="C517" s="197"/>
      <c r="D517" s="191" t="s">
        <v>136</v>
      </c>
      <c r="E517" s="198" t="s">
        <v>1</v>
      </c>
      <c r="F517" s="199" t="s">
        <v>1636</v>
      </c>
      <c r="G517" s="197"/>
      <c r="H517" s="200">
        <v>510</v>
      </c>
      <c r="I517" s="201"/>
      <c r="J517" s="197"/>
      <c r="K517" s="197"/>
      <c r="L517" s="202"/>
      <c r="M517" s="203"/>
      <c r="N517" s="204"/>
      <c r="O517" s="204"/>
      <c r="P517" s="204"/>
      <c r="Q517" s="204"/>
      <c r="R517" s="204"/>
      <c r="S517" s="204"/>
      <c r="T517" s="205"/>
      <c r="AT517" s="206" t="s">
        <v>136</v>
      </c>
      <c r="AU517" s="206" t="s">
        <v>83</v>
      </c>
      <c r="AV517" s="12" t="s">
        <v>85</v>
      </c>
      <c r="AW517" s="12" t="s">
        <v>31</v>
      </c>
      <c r="AX517" s="12" t="s">
        <v>75</v>
      </c>
      <c r="AY517" s="206" t="s">
        <v>126</v>
      </c>
    </row>
    <row r="518" spans="2:51" s="12" customFormat="1" ht="11.25">
      <c r="B518" s="196"/>
      <c r="C518" s="197"/>
      <c r="D518" s="191" t="s">
        <v>136</v>
      </c>
      <c r="E518" s="198" t="s">
        <v>1</v>
      </c>
      <c r="F518" s="199" t="s">
        <v>1646</v>
      </c>
      <c r="G518" s="197"/>
      <c r="H518" s="200">
        <v>150</v>
      </c>
      <c r="I518" s="201"/>
      <c r="J518" s="197"/>
      <c r="K518" s="197"/>
      <c r="L518" s="202"/>
      <c r="M518" s="203"/>
      <c r="N518" s="204"/>
      <c r="O518" s="204"/>
      <c r="P518" s="204"/>
      <c r="Q518" s="204"/>
      <c r="R518" s="204"/>
      <c r="S518" s="204"/>
      <c r="T518" s="205"/>
      <c r="AT518" s="206" t="s">
        <v>136</v>
      </c>
      <c r="AU518" s="206" t="s">
        <v>83</v>
      </c>
      <c r="AV518" s="12" t="s">
        <v>85</v>
      </c>
      <c r="AW518" s="12" t="s">
        <v>31</v>
      </c>
      <c r="AX518" s="12" t="s">
        <v>75</v>
      </c>
      <c r="AY518" s="206" t="s">
        <v>126</v>
      </c>
    </row>
    <row r="519" spans="2:51" s="12" customFormat="1" ht="11.25">
      <c r="B519" s="196"/>
      <c r="C519" s="197"/>
      <c r="D519" s="191" t="s">
        <v>136</v>
      </c>
      <c r="E519" s="198" t="s">
        <v>1</v>
      </c>
      <c r="F519" s="199" t="s">
        <v>1647</v>
      </c>
      <c r="G519" s="197"/>
      <c r="H519" s="200">
        <v>150</v>
      </c>
      <c r="I519" s="201"/>
      <c r="J519" s="197"/>
      <c r="K519" s="197"/>
      <c r="L519" s="202"/>
      <c r="M519" s="203"/>
      <c r="N519" s="204"/>
      <c r="O519" s="204"/>
      <c r="P519" s="204"/>
      <c r="Q519" s="204"/>
      <c r="R519" s="204"/>
      <c r="S519" s="204"/>
      <c r="T519" s="205"/>
      <c r="AT519" s="206" t="s">
        <v>136</v>
      </c>
      <c r="AU519" s="206" t="s">
        <v>83</v>
      </c>
      <c r="AV519" s="12" t="s">
        <v>85</v>
      </c>
      <c r="AW519" s="12" t="s">
        <v>31</v>
      </c>
      <c r="AX519" s="12" t="s">
        <v>75</v>
      </c>
      <c r="AY519" s="206" t="s">
        <v>126</v>
      </c>
    </row>
    <row r="520" spans="2:51" s="12" customFormat="1" ht="11.25">
      <c r="B520" s="196"/>
      <c r="C520" s="197"/>
      <c r="D520" s="191" t="s">
        <v>136</v>
      </c>
      <c r="E520" s="198" t="s">
        <v>1</v>
      </c>
      <c r="F520" s="199" t="s">
        <v>1648</v>
      </c>
      <c r="G520" s="197"/>
      <c r="H520" s="200">
        <v>450</v>
      </c>
      <c r="I520" s="201"/>
      <c r="J520" s="197"/>
      <c r="K520" s="197"/>
      <c r="L520" s="202"/>
      <c r="M520" s="203"/>
      <c r="N520" s="204"/>
      <c r="O520" s="204"/>
      <c r="P520" s="204"/>
      <c r="Q520" s="204"/>
      <c r="R520" s="204"/>
      <c r="S520" s="204"/>
      <c r="T520" s="205"/>
      <c r="AT520" s="206" t="s">
        <v>136</v>
      </c>
      <c r="AU520" s="206" t="s">
        <v>83</v>
      </c>
      <c r="AV520" s="12" t="s">
        <v>85</v>
      </c>
      <c r="AW520" s="12" t="s">
        <v>31</v>
      </c>
      <c r="AX520" s="12" t="s">
        <v>75</v>
      </c>
      <c r="AY520" s="206" t="s">
        <v>126</v>
      </c>
    </row>
    <row r="521" spans="2:51" s="12" customFormat="1" ht="11.25">
      <c r="B521" s="196"/>
      <c r="C521" s="197"/>
      <c r="D521" s="191" t="s">
        <v>136</v>
      </c>
      <c r="E521" s="198" t="s">
        <v>1</v>
      </c>
      <c r="F521" s="199" t="s">
        <v>1649</v>
      </c>
      <c r="G521" s="197"/>
      <c r="H521" s="200">
        <v>480</v>
      </c>
      <c r="I521" s="201"/>
      <c r="J521" s="197"/>
      <c r="K521" s="197"/>
      <c r="L521" s="202"/>
      <c r="M521" s="203"/>
      <c r="N521" s="204"/>
      <c r="O521" s="204"/>
      <c r="P521" s="204"/>
      <c r="Q521" s="204"/>
      <c r="R521" s="204"/>
      <c r="S521" s="204"/>
      <c r="T521" s="205"/>
      <c r="AT521" s="206" t="s">
        <v>136</v>
      </c>
      <c r="AU521" s="206" t="s">
        <v>83</v>
      </c>
      <c r="AV521" s="12" t="s">
        <v>85</v>
      </c>
      <c r="AW521" s="12" t="s">
        <v>31</v>
      </c>
      <c r="AX521" s="12" t="s">
        <v>75</v>
      </c>
      <c r="AY521" s="206" t="s">
        <v>126</v>
      </c>
    </row>
    <row r="522" spans="2:51" s="12" customFormat="1" ht="11.25">
      <c r="B522" s="196"/>
      <c r="C522" s="197"/>
      <c r="D522" s="191" t="s">
        <v>136</v>
      </c>
      <c r="E522" s="198" t="s">
        <v>1</v>
      </c>
      <c r="F522" s="199" t="s">
        <v>1650</v>
      </c>
      <c r="G522" s="197"/>
      <c r="H522" s="200">
        <v>120</v>
      </c>
      <c r="I522" s="201"/>
      <c r="J522" s="197"/>
      <c r="K522" s="197"/>
      <c r="L522" s="202"/>
      <c r="M522" s="203"/>
      <c r="N522" s="204"/>
      <c r="O522" s="204"/>
      <c r="P522" s="204"/>
      <c r="Q522" s="204"/>
      <c r="R522" s="204"/>
      <c r="S522" s="204"/>
      <c r="T522" s="205"/>
      <c r="AT522" s="206" t="s">
        <v>136</v>
      </c>
      <c r="AU522" s="206" t="s">
        <v>83</v>
      </c>
      <c r="AV522" s="12" t="s">
        <v>85</v>
      </c>
      <c r="AW522" s="12" t="s">
        <v>31</v>
      </c>
      <c r="AX522" s="12" t="s">
        <v>75</v>
      </c>
      <c r="AY522" s="206" t="s">
        <v>126</v>
      </c>
    </row>
    <row r="523" spans="2:51" s="12" customFormat="1" ht="11.25">
      <c r="B523" s="196"/>
      <c r="C523" s="197"/>
      <c r="D523" s="191" t="s">
        <v>136</v>
      </c>
      <c r="E523" s="198" t="s">
        <v>1</v>
      </c>
      <c r="F523" s="199" t="s">
        <v>1651</v>
      </c>
      <c r="G523" s="197"/>
      <c r="H523" s="200">
        <v>150</v>
      </c>
      <c r="I523" s="201"/>
      <c r="J523" s="197"/>
      <c r="K523" s="197"/>
      <c r="L523" s="202"/>
      <c r="M523" s="203"/>
      <c r="N523" s="204"/>
      <c r="O523" s="204"/>
      <c r="P523" s="204"/>
      <c r="Q523" s="204"/>
      <c r="R523" s="204"/>
      <c r="S523" s="204"/>
      <c r="T523" s="205"/>
      <c r="AT523" s="206" t="s">
        <v>136</v>
      </c>
      <c r="AU523" s="206" t="s">
        <v>83</v>
      </c>
      <c r="AV523" s="12" t="s">
        <v>85</v>
      </c>
      <c r="AW523" s="12" t="s">
        <v>31</v>
      </c>
      <c r="AX523" s="12" t="s">
        <v>75</v>
      </c>
      <c r="AY523" s="206" t="s">
        <v>126</v>
      </c>
    </row>
    <row r="524" spans="2:51" s="14" customFormat="1" ht="11.25">
      <c r="B524" s="218"/>
      <c r="C524" s="219"/>
      <c r="D524" s="191" t="s">
        <v>136</v>
      </c>
      <c r="E524" s="220" t="s">
        <v>1</v>
      </c>
      <c r="F524" s="221" t="s">
        <v>465</v>
      </c>
      <c r="G524" s="219"/>
      <c r="H524" s="220" t="s">
        <v>1</v>
      </c>
      <c r="I524" s="222"/>
      <c r="J524" s="219"/>
      <c r="K524" s="219"/>
      <c r="L524" s="223"/>
      <c r="M524" s="224"/>
      <c r="N524" s="225"/>
      <c r="O524" s="225"/>
      <c r="P524" s="225"/>
      <c r="Q524" s="225"/>
      <c r="R524" s="225"/>
      <c r="S524" s="225"/>
      <c r="T524" s="226"/>
      <c r="AT524" s="227" t="s">
        <v>136</v>
      </c>
      <c r="AU524" s="227" t="s">
        <v>83</v>
      </c>
      <c r="AV524" s="14" t="s">
        <v>83</v>
      </c>
      <c r="AW524" s="14" t="s">
        <v>31</v>
      </c>
      <c r="AX524" s="14" t="s">
        <v>75</v>
      </c>
      <c r="AY524" s="227" t="s">
        <v>126</v>
      </c>
    </row>
    <row r="525" spans="2:51" s="12" customFormat="1" ht="11.25">
      <c r="B525" s="196"/>
      <c r="C525" s="197"/>
      <c r="D525" s="191" t="s">
        <v>136</v>
      </c>
      <c r="E525" s="198" t="s">
        <v>1</v>
      </c>
      <c r="F525" s="199" t="s">
        <v>1652</v>
      </c>
      <c r="G525" s="197"/>
      <c r="H525" s="200">
        <v>510</v>
      </c>
      <c r="I525" s="201"/>
      <c r="J525" s="197"/>
      <c r="K525" s="197"/>
      <c r="L525" s="202"/>
      <c r="M525" s="203"/>
      <c r="N525" s="204"/>
      <c r="O525" s="204"/>
      <c r="P525" s="204"/>
      <c r="Q525" s="204"/>
      <c r="R525" s="204"/>
      <c r="S525" s="204"/>
      <c r="T525" s="205"/>
      <c r="AT525" s="206" t="s">
        <v>136</v>
      </c>
      <c r="AU525" s="206" t="s">
        <v>83</v>
      </c>
      <c r="AV525" s="12" t="s">
        <v>85</v>
      </c>
      <c r="AW525" s="12" t="s">
        <v>31</v>
      </c>
      <c r="AX525" s="12" t="s">
        <v>75</v>
      </c>
      <c r="AY525" s="206" t="s">
        <v>126</v>
      </c>
    </row>
    <row r="526" spans="2:51" s="12" customFormat="1" ht="11.25">
      <c r="B526" s="196"/>
      <c r="C526" s="197"/>
      <c r="D526" s="191" t="s">
        <v>136</v>
      </c>
      <c r="E526" s="198" t="s">
        <v>1</v>
      </c>
      <c r="F526" s="199" t="s">
        <v>1653</v>
      </c>
      <c r="G526" s="197"/>
      <c r="H526" s="200">
        <v>450</v>
      </c>
      <c r="I526" s="201"/>
      <c r="J526" s="197"/>
      <c r="K526" s="197"/>
      <c r="L526" s="202"/>
      <c r="M526" s="203"/>
      <c r="N526" s="204"/>
      <c r="O526" s="204"/>
      <c r="P526" s="204"/>
      <c r="Q526" s="204"/>
      <c r="R526" s="204"/>
      <c r="S526" s="204"/>
      <c r="T526" s="205"/>
      <c r="AT526" s="206" t="s">
        <v>136</v>
      </c>
      <c r="AU526" s="206" t="s">
        <v>83</v>
      </c>
      <c r="AV526" s="12" t="s">
        <v>85</v>
      </c>
      <c r="AW526" s="12" t="s">
        <v>31</v>
      </c>
      <c r="AX526" s="12" t="s">
        <v>75</v>
      </c>
      <c r="AY526" s="206" t="s">
        <v>126</v>
      </c>
    </row>
    <row r="527" spans="2:51" s="12" customFormat="1" ht="11.25">
      <c r="B527" s="196"/>
      <c r="C527" s="197"/>
      <c r="D527" s="191" t="s">
        <v>136</v>
      </c>
      <c r="E527" s="198" t="s">
        <v>1</v>
      </c>
      <c r="F527" s="199" t="s">
        <v>1654</v>
      </c>
      <c r="G527" s="197"/>
      <c r="H527" s="200">
        <v>750</v>
      </c>
      <c r="I527" s="201"/>
      <c r="J527" s="197"/>
      <c r="K527" s="197"/>
      <c r="L527" s="202"/>
      <c r="M527" s="203"/>
      <c r="N527" s="204"/>
      <c r="O527" s="204"/>
      <c r="P527" s="204"/>
      <c r="Q527" s="204"/>
      <c r="R527" s="204"/>
      <c r="S527" s="204"/>
      <c r="T527" s="205"/>
      <c r="AT527" s="206" t="s">
        <v>136</v>
      </c>
      <c r="AU527" s="206" t="s">
        <v>83</v>
      </c>
      <c r="AV527" s="12" t="s">
        <v>85</v>
      </c>
      <c r="AW527" s="12" t="s">
        <v>31</v>
      </c>
      <c r="AX527" s="12" t="s">
        <v>75</v>
      </c>
      <c r="AY527" s="206" t="s">
        <v>126</v>
      </c>
    </row>
    <row r="528" spans="2:51" s="12" customFormat="1" ht="11.25">
      <c r="B528" s="196"/>
      <c r="C528" s="197"/>
      <c r="D528" s="191" t="s">
        <v>136</v>
      </c>
      <c r="E528" s="198" t="s">
        <v>1</v>
      </c>
      <c r="F528" s="199" t="s">
        <v>1655</v>
      </c>
      <c r="G528" s="197"/>
      <c r="H528" s="200">
        <v>360</v>
      </c>
      <c r="I528" s="201"/>
      <c r="J528" s="197"/>
      <c r="K528" s="197"/>
      <c r="L528" s="202"/>
      <c r="M528" s="203"/>
      <c r="N528" s="204"/>
      <c r="O528" s="204"/>
      <c r="P528" s="204"/>
      <c r="Q528" s="204"/>
      <c r="R528" s="204"/>
      <c r="S528" s="204"/>
      <c r="T528" s="205"/>
      <c r="AT528" s="206" t="s">
        <v>136</v>
      </c>
      <c r="AU528" s="206" t="s">
        <v>83</v>
      </c>
      <c r="AV528" s="12" t="s">
        <v>85</v>
      </c>
      <c r="AW528" s="12" t="s">
        <v>31</v>
      </c>
      <c r="AX528" s="12" t="s">
        <v>75</v>
      </c>
      <c r="AY528" s="206" t="s">
        <v>126</v>
      </c>
    </row>
    <row r="529" spans="1:65" s="12" customFormat="1" ht="11.25">
      <c r="B529" s="196"/>
      <c r="C529" s="197"/>
      <c r="D529" s="191" t="s">
        <v>136</v>
      </c>
      <c r="E529" s="198" t="s">
        <v>1</v>
      </c>
      <c r="F529" s="199" t="s">
        <v>1656</v>
      </c>
      <c r="G529" s="197"/>
      <c r="H529" s="200">
        <v>450</v>
      </c>
      <c r="I529" s="201"/>
      <c r="J529" s="197"/>
      <c r="K529" s="197"/>
      <c r="L529" s="202"/>
      <c r="M529" s="203"/>
      <c r="N529" s="204"/>
      <c r="O529" s="204"/>
      <c r="P529" s="204"/>
      <c r="Q529" s="204"/>
      <c r="R529" s="204"/>
      <c r="S529" s="204"/>
      <c r="T529" s="205"/>
      <c r="AT529" s="206" t="s">
        <v>136</v>
      </c>
      <c r="AU529" s="206" t="s">
        <v>83</v>
      </c>
      <c r="AV529" s="12" t="s">
        <v>85</v>
      </c>
      <c r="AW529" s="12" t="s">
        <v>31</v>
      </c>
      <c r="AX529" s="12" t="s">
        <v>75</v>
      </c>
      <c r="AY529" s="206" t="s">
        <v>126</v>
      </c>
    </row>
    <row r="530" spans="1:65" s="13" customFormat="1" ht="11.25">
      <c r="B530" s="207"/>
      <c r="C530" s="208"/>
      <c r="D530" s="191" t="s">
        <v>136</v>
      </c>
      <c r="E530" s="209" t="s">
        <v>1</v>
      </c>
      <c r="F530" s="210" t="s">
        <v>138</v>
      </c>
      <c r="G530" s="208"/>
      <c r="H530" s="211">
        <v>17262</v>
      </c>
      <c r="I530" s="212"/>
      <c r="J530" s="208"/>
      <c r="K530" s="208"/>
      <c r="L530" s="213"/>
      <c r="M530" s="214"/>
      <c r="N530" s="215"/>
      <c r="O530" s="215"/>
      <c r="P530" s="215"/>
      <c r="Q530" s="215"/>
      <c r="R530" s="215"/>
      <c r="S530" s="215"/>
      <c r="T530" s="216"/>
      <c r="AT530" s="217" t="s">
        <v>136</v>
      </c>
      <c r="AU530" s="217" t="s">
        <v>83</v>
      </c>
      <c r="AV530" s="13" t="s">
        <v>133</v>
      </c>
      <c r="AW530" s="13" t="s">
        <v>31</v>
      </c>
      <c r="AX530" s="13" t="s">
        <v>83</v>
      </c>
      <c r="AY530" s="217" t="s">
        <v>126</v>
      </c>
    </row>
    <row r="531" spans="1:65" s="2" customFormat="1" ht="24.2" customHeight="1">
      <c r="A531" s="33"/>
      <c r="B531" s="34"/>
      <c r="C531" s="228" t="s">
        <v>419</v>
      </c>
      <c r="D531" s="228" t="s">
        <v>433</v>
      </c>
      <c r="E531" s="229" t="s">
        <v>483</v>
      </c>
      <c r="F531" s="230" t="s">
        <v>484</v>
      </c>
      <c r="G531" s="231" t="s">
        <v>402</v>
      </c>
      <c r="H531" s="232">
        <v>1616</v>
      </c>
      <c r="I531" s="233"/>
      <c r="J531" s="234">
        <f>ROUND(I531*H531,2)</f>
        <v>0</v>
      </c>
      <c r="K531" s="230" t="s">
        <v>131</v>
      </c>
      <c r="L531" s="38"/>
      <c r="M531" s="235" t="s">
        <v>1</v>
      </c>
      <c r="N531" s="236" t="s">
        <v>40</v>
      </c>
      <c r="O531" s="70"/>
      <c r="P531" s="187">
        <f>O531*H531</f>
        <v>0</v>
      </c>
      <c r="Q531" s="187">
        <v>0</v>
      </c>
      <c r="R531" s="187">
        <f>Q531*H531</f>
        <v>0</v>
      </c>
      <c r="S531" s="187">
        <v>0</v>
      </c>
      <c r="T531" s="188">
        <f>S531*H531</f>
        <v>0</v>
      </c>
      <c r="U531" s="33"/>
      <c r="V531" s="33"/>
      <c r="W531" s="33"/>
      <c r="X531" s="33"/>
      <c r="Y531" s="33"/>
      <c r="Z531" s="33"/>
      <c r="AA531" s="33"/>
      <c r="AB531" s="33"/>
      <c r="AC531" s="33"/>
      <c r="AD531" s="33"/>
      <c r="AE531" s="33"/>
      <c r="AR531" s="189" t="s">
        <v>133</v>
      </c>
      <c r="AT531" s="189" t="s">
        <v>433</v>
      </c>
      <c r="AU531" s="189" t="s">
        <v>83</v>
      </c>
      <c r="AY531" s="16" t="s">
        <v>126</v>
      </c>
      <c r="BE531" s="190">
        <f>IF(N531="základní",J531,0)</f>
        <v>0</v>
      </c>
      <c r="BF531" s="190">
        <f>IF(N531="snížená",J531,0)</f>
        <v>0</v>
      </c>
      <c r="BG531" s="190">
        <f>IF(N531="zákl. přenesená",J531,0)</f>
        <v>0</v>
      </c>
      <c r="BH531" s="190">
        <f>IF(N531="sníž. přenesená",J531,0)</f>
        <v>0</v>
      </c>
      <c r="BI531" s="190">
        <f>IF(N531="nulová",J531,0)</f>
        <v>0</v>
      </c>
      <c r="BJ531" s="16" t="s">
        <v>83</v>
      </c>
      <c r="BK531" s="190">
        <f>ROUND(I531*H531,2)</f>
        <v>0</v>
      </c>
      <c r="BL531" s="16" t="s">
        <v>133</v>
      </c>
      <c r="BM531" s="189" t="s">
        <v>1657</v>
      </c>
    </row>
    <row r="532" spans="1:65" s="2" customFormat="1" ht="48.75">
      <c r="A532" s="33"/>
      <c r="B532" s="34"/>
      <c r="C532" s="35"/>
      <c r="D532" s="191" t="s">
        <v>135</v>
      </c>
      <c r="E532" s="35"/>
      <c r="F532" s="192" t="s">
        <v>486</v>
      </c>
      <c r="G532" s="35"/>
      <c r="H532" s="35"/>
      <c r="I532" s="193"/>
      <c r="J532" s="35"/>
      <c r="K532" s="35"/>
      <c r="L532" s="38"/>
      <c r="M532" s="194"/>
      <c r="N532" s="195"/>
      <c r="O532" s="70"/>
      <c r="P532" s="70"/>
      <c r="Q532" s="70"/>
      <c r="R532" s="70"/>
      <c r="S532" s="70"/>
      <c r="T532" s="71"/>
      <c r="U532" s="33"/>
      <c r="V532" s="33"/>
      <c r="W532" s="33"/>
      <c r="X532" s="33"/>
      <c r="Y532" s="33"/>
      <c r="Z532" s="33"/>
      <c r="AA532" s="33"/>
      <c r="AB532" s="33"/>
      <c r="AC532" s="33"/>
      <c r="AD532" s="33"/>
      <c r="AE532" s="33"/>
      <c r="AT532" s="16" t="s">
        <v>135</v>
      </c>
      <c r="AU532" s="16" t="s">
        <v>83</v>
      </c>
    </row>
    <row r="533" spans="1:65" s="14" customFormat="1" ht="11.25">
      <c r="B533" s="218"/>
      <c r="C533" s="219"/>
      <c r="D533" s="191" t="s">
        <v>136</v>
      </c>
      <c r="E533" s="220" t="s">
        <v>1</v>
      </c>
      <c r="F533" s="221" t="s">
        <v>458</v>
      </c>
      <c r="G533" s="219"/>
      <c r="H533" s="220" t="s">
        <v>1</v>
      </c>
      <c r="I533" s="222"/>
      <c r="J533" s="219"/>
      <c r="K533" s="219"/>
      <c r="L533" s="223"/>
      <c r="M533" s="224"/>
      <c r="N533" s="225"/>
      <c r="O533" s="225"/>
      <c r="P533" s="225"/>
      <c r="Q533" s="225"/>
      <c r="R533" s="225"/>
      <c r="S533" s="225"/>
      <c r="T533" s="226"/>
      <c r="AT533" s="227" t="s">
        <v>136</v>
      </c>
      <c r="AU533" s="227" t="s">
        <v>83</v>
      </c>
      <c r="AV533" s="14" t="s">
        <v>83</v>
      </c>
      <c r="AW533" s="14" t="s">
        <v>31</v>
      </c>
      <c r="AX533" s="14" t="s">
        <v>75</v>
      </c>
      <c r="AY533" s="227" t="s">
        <v>126</v>
      </c>
    </row>
    <row r="534" spans="1:65" s="12" customFormat="1" ht="11.25">
      <c r="B534" s="196"/>
      <c r="C534" s="197"/>
      <c r="D534" s="191" t="s">
        <v>136</v>
      </c>
      <c r="E534" s="198" t="s">
        <v>1</v>
      </c>
      <c r="F534" s="199" t="s">
        <v>1658</v>
      </c>
      <c r="G534" s="197"/>
      <c r="H534" s="200">
        <v>10</v>
      </c>
      <c r="I534" s="201"/>
      <c r="J534" s="197"/>
      <c r="K534" s="197"/>
      <c r="L534" s="202"/>
      <c r="M534" s="203"/>
      <c r="N534" s="204"/>
      <c r="O534" s="204"/>
      <c r="P534" s="204"/>
      <c r="Q534" s="204"/>
      <c r="R534" s="204"/>
      <c r="S534" s="204"/>
      <c r="T534" s="205"/>
      <c r="AT534" s="206" t="s">
        <v>136</v>
      </c>
      <c r="AU534" s="206" t="s">
        <v>83</v>
      </c>
      <c r="AV534" s="12" t="s">
        <v>85</v>
      </c>
      <c r="AW534" s="12" t="s">
        <v>31</v>
      </c>
      <c r="AX534" s="12" t="s">
        <v>75</v>
      </c>
      <c r="AY534" s="206" t="s">
        <v>126</v>
      </c>
    </row>
    <row r="535" spans="1:65" s="12" customFormat="1" ht="11.25">
      <c r="B535" s="196"/>
      <c r="C535" s="197"/>
      <c r="D535" s="191" t="s">
        <v>136</v>
      </c>
      <c r="E535" s="198" t="s">
        <v>1</v>
      </c>
      <c r="F535" s="199" t="s">
        <v>1659</v>
      </c>
      <c r="G535" s="197"/>
      <c r="H535" s="200">
        <v>16</v>
      </c>
      <c r="I535" s="201"/>
      <c r="J535" s="197"/>
      <c r="K535" s="197"/>
      <c r="L535" s="202"/>
      <c r="M535" s="203"/>
      <c r="N535" s="204"/>
      <c r="O535" s="204"/>
      <c r="P535" s="204"/>
      <c r="Q535" s="204"/>
      <c r="R535" s="204"/>
      <c r="S535" s="204"/>
      <c r="T535" s="205"/>
      <c r="AT535" s="206" t="s">
        <v>136</v>
      </c>
      <c r="AU535" s="206" t="s">
        <v>83</v>
      </c>
      <c r="AV535" s="12" t="s">
        <v>85</v>
      </c>
      <c r="AW535" s="12" t="s">
        <v>31</v>
      </c>
      <c r="AX535" s="12" t="s">
        <v>75</v>
      </c>
      <c r="AY535" s="206" t="s">
        <v>126</v>
      </c>
    </row>
    <row r="536" spans="1:65" s="12" customFormat="1" ht="11.25">
      <c r="B536" s="196"/>
      <c r="C536" s="197"/>
      <c r="D536" s="191" t="s">
        <v>136</v>
      </c>
      <c r="E536" s="198" t="s">
        <v>1</v>
      </c>
      <c r="F536" s="199" t="s">
        <v>1660</v>
      </c>
      <c r="G536" s="197"/>
      <c r="H536" s="200">
        <v>64</v>
      </c>
      <c r="I536" s="201"/>
      <c r="J536" s="197"/>
      <c r="K536" s="197"/>
      <c r="L536" s="202"/>
      <c r="M536" s="203"/>
      <c r="N536" s="204"/>
      <c r="O536" s="204"/>
      <c r="P536" s="204"/>
      <c r="Q536" s="204"/>
      <c r="R536" s="204"/>
      <c r="S536" s="204"/>
      <c r="T536" s="205"/>
      <c r="AT536" s="206" t="s">
        <v>136</v>
      </c>
      <c r="AU536" s="206" t="s">
        <v>83</v>
      </c>
      <c r="AV536" s="12" t="s">
        <v>85</v>
      </c>
      <c r="AW536" s="12" t="s">
        <v>31</v>
      </c>
      <c r="AX536" s="12" t="s">
        <v>75</v>
      </c>
      <c r="AY536" s="206" t="s">
        <v>126</v>
      </c>
    </row>
    <row r="537" spans="1:65" s="12" customFormat="1" ht="11.25">
      <c r="B537" s="196"/>
      <c r="C537" s="197"/>
      <c r="D537" s="191" t="s">
        <v>136</v>
      </c>
      <c r="E537" s="198" t="s">
        <v>1</v>
      </c>
      <c r="F537" s="199" t="s">
        <v>1661</v>
      </c>
      <c r="G537" s="197"/>
      <c r="H537" s="200">
        <v>176</v>
      </c>
      <c r="I537" s="201"/>
      <c r="J537" s="197"/>
      <c r="K537" s="197"/>
      <c r="L537" s="202"/>
      <c r="M537" s="203"/>
      <c r="N537" s="204"/>
      <c r="O537" s="204"/>
      <c r="P537" s="204"/>
      <c r="Q537" s="204"/>
      <c r="R537" s="204"/>
      <c r="S537" s="204"/>
      <c r="T537" s="205"/>
      <c r="AT537" s="206" t="s">
        <v>136</v>
      </c>
      <c r="AU537" s="206" t="s">
        <v>83</v>
      </c>
      <c r="AV537" s="12" t="s">
        <v>85</v>
      </c>
      <c r="AW537" s="12" t="s">
        <v>31</v>
      </c>
      <c r="AX537" s="12" t="s">
        <v>75</v>
      </c>
      <c r="AY537" s="206" t="s">
        <v>126</v>
      </c>
    </row>
    <row r="538" spans="1:65" s="12" customFormat="1" ht="11.25">
      <c r="B538" s="196"/>
      <c r="C538" s="197"/>
      <c r="D538" s="191" t="s">
        <v>136</v>
      </c>
      <c r="E538" s="198" t="s">
        <v>1</v>
      </c>
      <c r="F538" s="199" t="s">
        <v>1662</v>
      </c>
      <c r="G538" s="197"/>
      <c r="H538" s="200">
        <v>20</v>
      </c>
      <c r="I538" s="201"/>
      <c r="J538" s="197"/>
      <c r="K538" s="197"/>
      <c r="L538" s="202"/>
      <c r="M538" s="203"/>
      <c r="N538" s="204"/>
      <c r="O538" s="204"/>
      <c r="P538" s="204"/>
      <c r="Q538" s="204"/>
      <c r="R538" s="204"/>
      <c r="S538" s="204"/>
      <c r="T538" s="205"/>
      <c r="AT538" s="206" t="s">
        <v>136</v>
      </c>
      <c r="AU538" s="206" t="s">
        <v>83</v>
      </c>
      <c r="AV538" s="12" t="s">
        <v>85</v>
      </c>
      <c r="AW538" s="12" t="s">
        <v>31</v>
      </c>
      <c r="AX538" s="12" t="s">
        <v>75</v>
      </c>
      <c r="AY538" s="206" t="s">
        <v>126</v>
      </c>
    </row>
    <row r="539" spans="1:65" s="12" customFormat="1" ht="11.25">
      <c r="B539" s="196"/>
      <c r="C539" s="197"/>
      <c r="D539" s="191" t="s">
        <v>136</v>
      </c>
      <c r="E539" s="198" t="s">
        <v>1</v>
      </c>
      <c r="F539" s="199" t="s">
        <v>1663</v>
      </c>
      <c r="G539" s="197"/>
      <c r="H539" s="200">
        <v>20</v>
      </c>
      <c r="I539" s="201"/>
      <c r="J539" s="197"/>
      <c r="K539" s="197"/>
      <c r="L539" s="202"/>
      <c r="M539" s="203"/>
      <c r="N539" s="204"/>
      <c r="O539" s="204"/>
      <c r="P539" s="204"/>
      <c r="Q539" s="204"/>
      <c r="R539" s="204"/>
      <c r="S539" s="204"/>
      <c r="T539" s="205"/>
      <c r="AT539" s="206" t="s">
        <v>136</v>
      </c>
      <c r="AU539" s="206" t="s">
        <v>83</v>
      </c>
      <c r="AV539" s="12" t="s">
        <v>85</v>
      </c>
      <c r="AW539" s="12" t="s">
        <v>31</v>
      </c>
      <c r="AX539" s="12" t="s">
        <v>75</v>
      </c>
      <c r="AY539" s="206" t="s">
        <v>126</v>
      </c>
    </row>
    <row r="540" spans="1:65" s="12" customFormat="1" ht="11.25">
      <c r="B540" s="196"/>
      <c r="C540" s="197"/>
      <c r="D540" s="191" t="s">
        <v>136</v>
      </c>
      <c r="E540" s="198" t="s">
        <v>1</v>
      </c>
      <c r="F540" s="199" t="s">
        <v>1664</v>
      </c>
      <c r="G540" s="197"/>
      <c r="H540" s="200">
        <v>36</v>
      </c>
      <c r="I540" s="201"/>
      <c r="J540" s="197"/>
      <c r="K540" s="197"/>
      <c r="L540" s="202"/>
      <c r="M540" s="203"/>
      <c r="N540" s="204"/>
      <c r="O540" s="204"/>
      <c r="P540" s="204"/>
      <c r="Q540" s="204"/>
      <c r="R540" s="204"/>
      <c r="S540" s="204"/>
      <c r="T540" s="205"/>
      <c r="AT540" s="206" t="s">
        <v>136</v>
      </c>
      <c r="AU540" s="206" t="s">
        <v>83</v>
      </c>
      <c r="AV540" s="12" t="s">
        <v>85</v>
      </c>
      <c r="AW540" s="12" t="s">
        <v>31</v>
      </c>
      <c r="AX540" s="12" t="s">
        <v>75</v>
      </c>
      <c r="AY540" s="206" t="s">
        <v>126</v>
      </c>
    </row>
    <row r="541" spans="1:65" s="12" customFormat="1" ht="11.25">
      <c r="B541" s="196"/>
      <c r="C541" s="197"/>
      <c r="D541" s="191" t="s">
        <v>136</v>
      </c>
      <c r="E541" s="198" t="s">
        <v>1</v>
      </c>
      <c r="F541" s="199" t="s">
        <v>1665</v>
      </c>
      <c r="G541" s="197"/>
      <c r="H541" s="200">
        <v>30</v>
      </c>
      <c r="I541" s="201"/>
      <c r="J541" s="197"/>
      <c r="K541" s="197"/>
      <c r="L541" s="202"/>
      <c r="M541" s="203"/>
      <c r="N541" s="204"/>
      <c r="O541" s="204"/>
      <c r="P541" s="204"/>
      <c r="Q541" s="204"/>
      <c r="R541" s="204"/>
      <c r="S541" s="204"/>
      <c r="T541" s="205"/>
      <c r="AT541" s="206" t="s">
        <v>136</v>
      </c>
      <c r="AU541" s="206" t="s">
        <v>83</v>
      </c>
      <c r="AV541" s="12" t="s">
        <v>85</v>
      </c>
      <c r="AW541" s="12" t="s">
        <v>31</v>
      </c>
      <c r="AX541" s="12" t="s">
        <v>75</v>
      </c>
      <c r="AY541" s="206" t="s">
        <v>126</v>
      </c>
    </row>
    <row r="542" spans="1:65" s="12" customFormat="1" ht="11.25">
      <c r="B542" s="196"/>
      <c r="C542" s="197"/>
      <c r="D542" s="191" t="s">
        <v>136</v>
      </c>
      <c r="E542" s="198" t="s">
        <v>1</v>
      </c>
      <c r="F542" s="199" t="s">
        <v>1666</v>
      </c>
      <c r="G542" s="197"/>
      <c r="H542" s="200">
        <v>10</v>
      </c>
      <c r="I542" s="201"/>
      <c r="J542" s="197"/>
      <c r="K542" s="197"/>
      <c r="L542" s="202"/>
      <c r="M542" s="203"/>
      <c r="N542" s="204"/>
      <c r="O542" s="204"/>
      <c r="P542" s="204"/>
      <c r="Q542" s="204"/>
      <c r="R542" s="204"/>
      <c r="S542" s="204"/>
      <c r="T542" s="205"/>
      <c r="AT542" s="206" t="s">
        <v>136</v>
      </c>
      <c r="AU542" s="206" t="s">
        <v>83</v>
      </c>
      <c r="AV542" s="12" t="s">
        <v>85</v>
      </c>
      <c r="AW542" s="12" t="s">
        <v>31</v>
      </c>
      <c r="AX542" s="12" t="s">
        <v>75</v>
      </c>
      <c r="AY542" s="206" t="s">
        <v>126</v>
      </c>
    </row>
    <row r="543" spans="1:65" s="12" customFormat="1" ht="11.25">
      <c r="B543" s="196"/>
      <c r="C543" s="197"/>
      <c r="D543" s="191" t="s">
        <v>136</v>
      </c>
      <c r="E543" s="198" t="s">
        <v>1</v>
      </c>
      <c r="F543" s="199" t="s">
        <v>1667</v>
      </c>
      <c r="G543" s="197"/>
      <c r="H543" s="200">
        <v>30</v>
      </c>
      <c r="I543" s="201"/>
      <c r="J543" s="197"/>
      <c r="K543" s="197"/>
      <c r="L543" s="202"/>
      <c r="M543" s="203"/>
      <c r="N543" s="204"/>
      <c r="O543" s="204"/>
      <c r="P543" s="204"/>
      <c r="Q543" s="204"/>
      <c r="R543" s="204"/>
      <c r="S543" s="204"/>
      <c r="T543" s="205"/>
      <c r="AT543" s="206" t="s">
        <v>136</v>
      </c>
      <c r="AU543" s="206" t="s">
        <v>83</v>
      </c>
      <c r="AV543" s="12" t="s">
        <v>85</v>
      </c>
      <c r="AW543" s="12" t="s">
        <v>31</v>
      </c>
      <c r="AX543" s="12" t="s">
        <v>75</v>
      </c>
      <c r="AY543" s="206" t="s">
        <v>126</v>
      </c>
    </row>
    <row r="544" spans="1:65" s="12" customFormat="1" ht="11.25">
      <c r="B544" s="196"/>
      <c r="C544" s="197"/>
      <c r="D544" s="191" t="s">
        <v>136</v>
      </c>
      <c r="E544" s="198" t="s">
        <v>1</v>
      </c>
      <c r="F544" s="199" t="s">
        <v>1668</v>
      </c>
      <c r="G544" s="197"/>
      <c r="H544" s="200">
        <v>10</v>
      </c>
      <c r="I544" s="201"/>
      <c r="J544" s="197"/>
      <c r="K544" s="197"/>
      <c r="L544" s="202"/>
      <c r="M544" s="203"/>
      <c r="N544" s="204"/>
      <c r="O544" s="204"/>
      <c r="P544" s="204"/>
      <c r="Q544" s="204"/>
      <c r="R544" s="204"/>
      <c r="S544" s="204"/>
      <c r="T544" s="205"/>
      <c r="AT544" s="206" t="s">
        <v>136</v>
      </c>
      <c r="AU544" s="206" t="s">
        <v>83</v>
      </c>
      <c r="AV544" s="12" t="s">
        <v>85</v>
      </c>
      <c r="AW544" s="12" t="s">
        <v>31</v>
      </c>
      <c r="AX544" s="12" t="s">
        <v>75</v>
      </c>
      <c r="AY544" s="206" t="s">
        <v>126</v>
      </c>
    </row>
    <row r="545" spans="2:51" s="14" customFormat="1" ht="11.25">
      <c r="B545" s="218"/>
      <c r="C545" s="219"/>
      <c r="D545" s="191" t="s">
        <v>136</v>
      </c>
      <c r="E545" s="220" t="s">
        <v>1</v>
      </c>
      <c r="F545" s="221" t="s">
        <v>462</v>
      </c>
      <c r="G545" s="219"/>
      <c r="H545" s="220" t="s">
        <v>1</v>
      </c>
      <c r="I545" s="222"/>
      <c r="J545" s="219"/>
      <c r="K545" s="219"/>
      <c r="L545" s="223"/>
      <c r="M545" s="224"/>
      <c r="N545" s="225"/>
      <c r="O545" s="225"/>
      <c r="P545" s="225"/>
      <c r="Q545" s="225"/>
      <c r="R545" s="225"/>
      <c r="S545" s="225"/>
      <c r="T545" s="226"/>
      <c r="AT545" s="227" t="s">
        <v>136</v>
      </c>
      <c r="AU545" s="227" t="s">
        <v>83</v>
      </c>
      <c r="AV545" s="14" t="s">
        <v>83</v>
      </c>
      <c r="AW545" s="14" t="s">
        <v>31</v>
      </c>
      <c r="AX545" s="14" t="s">
        <v>75</v>
      </c>
      <c r="AY545" s="227" t="s">
        <v>126</v>
      </c>
    </row>
    <row r="546" spans="2:51" s="12" customFormat="1" ht="11.25">
      <c r="B546" s="196"/>
      <c r="C546" s="197"/>
      <c r="D546" s="191" t="s">
        <v>136</v>
      </c>
      <c r="E546" s="198" t="s">
        <v>1</v>
      </c>
      <c r="F546" s="199" t="s">
        <v>1669</v>
      </c>
      <c r="G546" s="197"/>
      <c r="H546" s="200">
        <v>26</v>
      </c>
      <c r="I546" s="201"/>
      <c r="J546" s="197"/>
      <c r="K546" s="197"/>
      <c r="L546" s="202"/>
      <c r="M546" s="203"/>
      <c r="N546" s="204"/>
      <c r="O546" s="204"/>
      <c r="P546" s="204"/>
      <c r="Q546" s="204"/>
      <c r="R546" s="204"/>
      <c r="S546" s="204"/>
      <c r="T546" s="205"/>
      <c r="AT546" s="206" t="s">
        <v>136</v>
      </c>
      <c r="AU546" s="206" t="s">
        <v>83</v>
      </c>
      <c r="AV546" s="12" t="s">
        <v>85</v>
      </c>
      <c r="AW546" s="12" t="s">
        <v>31</v>
      </c>
      <c r="AX546" s="12" t="s">
        <v>75</v>
      </c>
      <c r="AY546" s="206" t="s">
        <v>126</v>
      </c>
    </row>
    <row r="547" spans="2:51" s="12" customFormat="1" ht="11.25">
      <c r="B547" s="196"/>
      <c r="C547" s="197"/>
      <c r="D547" s="191" t="s">
        <v>136</v>
      </c>
      <c r="E547" s="198" t="s">
        <v>1</v>
      </c>
      <c r="F547" s="199" t="s">
        <v>1670</v>
      </c>
      <c r="G547" s="197"/>
      <c r="H547" s="200">
        <v>40</v>
      </c>
      <c r="I547" s="201"/>
      <c r="J547" s="197"/>
      <c r="K547" s="197"/>
      <c r="L547" s="202"/>
      <c r="M547" s="203"/>
      <c r="N547" s="204"/>
      <c r="O547" s="204"/>
      <c r="P547" s="204"/>
      <c r="Q547" s="204"/>
      <c r="R547" s="204"/>
      <c r="S547" s="204"/>
      <c r="T547" s="205"/>
      <c r="AT547" s="206" t="s">
        <v>136</v>
      </c>
      <c r="AU547" s="206" t="s">
        <v>83</v>
      </c>
      <c r="AV547" s="12" t="s">
        <v>85</v>
      </c>
      <c r="AW547" s="12" t="s">
        <v>31</v>
      </c>
      <c r="AX547" s="12" t="s">
        <v>75</v>
      </c>
      <c r="AY547" s="206" t="s">
        <v>126</v>
      </c>
    </row>
    <row r="548" spans="2:51" s="12" customFormat="1" ht="11.25">
      <c r="B548" s="196"/>
      <c r="C548" s="197"/>
      <c r="D548" s="191" t="s">
        <v>136</v>
      </c>
      <c r="E548" s="198" t="s">
        <v>1</v>
      </c>
      <c r="F548" s="199" t="s">
        <v>1671</v>
      </c>
      <c r="G548" s="197"/>
      <c r="H548" s="200">
        <v>80</v>
      </c>
      <c r="I548" s="201"/>
      <c r="J548" s="197"/>
      <c r="K548" s="197"/>
      <c r="L548" s="202"/>
      <c r="M548" s="203"/>
      <c r="N548" s="204"/>
      <c r="O548" s="204"/>
      <c r="P548" s="204"/>
      <c r="Q548" s="204"/>
      <c r="R548" s="204"/>
      <c r="S548" s="204"/>
      <c r="T548" s="205"/>
      <c r="AT548" s="206" t="s">
        <v>136</v>
      </c>
      <c r="AU548" s="206" t="s">
        <v>83</v>
      </c>
      <c r="AV548" s="12" t="s">
        <v>85</v>
      </c>
      <c r="AW548" s="12" t="s">
        <v>31</v>
      </c>
      <c r="AX548" s="12" t="s">
        <v>75</v>
      </c>
      <c r="AY548" s="206" t="s">
        <v>126</v>
      </c>
    </row>
    <row r="549" spans="2:51" s="12" customFormat="1" ht="11.25">
      <c r="B549" s="196"/>
      <c r="C549" s="197"/>
      <c r="D549" s="191" t="s">
        <v>136</v>
      </c>
      <c r="E549" s="198" t="s">
        <v>1</v>
      </c>
      <c r="F549" s="199" t="s">
        <v>1672</v>
      </c>
      <c r="G549" s="197"/>
      <c r="H549" s="200">
        <v>16</v>
      </c>
      <c r="I549" s="201"/>
      <c r="J549" s="197"/>
      <c r="K549" s="197"/>
      <c r="L549" s="202"/>
      <c r="M549" s="203"/>
      <c r="N549" s="204"/>
      <c r="O549" s="204"/>
      <c r="P549" s="204"/>
      <c r="Q549" s="204"/>
      <c r="R549" s="204"/>
      <c r="S549" s="204"/>
      <c r="T549" s="205"/>
      <c r="AT549" s="206" t="s">
        <v>136</v>
      </c>
      <c r="AU549" s="206" t="s">
        <v>83</v>
      </c>
      <c r="AV549" s="12" t="s">
        <v>85</v>
      </c>
      <c r="AW549" s="12" t="s">
        <v>31</v>
      </c>
      <c r="AX549" s="12" t="s">
        <v>75</v>
      </c>
      <c r="AY549" s="206" t="s">
        <v>126</v>
      </c>
    </row>
    <row r="550" spans="2:51" s="12" customFormat="1" ht="11.25">
      <c r="B550" s="196"/>
      <c r="C550" s="197"/>
      <c r="D550" s="191" t="s">
        <v>136</v>
      </c>
      <c r="E550" s="198" t="s">
        <v>1</v>
      </c>
      <c r="F550" s="199" t="s">
        <v>1673</v>
      </c>
      <c r="G550" s="197"/>
      <c r="H550" s="200">
        <v>130</v>
      </c>
      <c r="I550" s="201"/>
      <c r="J550" s="197"/>
      <c r="K550" s="197"/>
      <c r="L550" s="202"/>
      <c r="M550" s="203"/>
      <c r="N550" s="204"/>
      <c r="O550" s="204"/>
      <c r="P550" s="204"/>
      <c r="Q550" s="204"/>
      <c r="R550" s="204"/>
      <c r="S550" s="204"/>
      <c r="T550" s="205"/>
      <c r="AT550" s="206" t="s">
        <v>136</v>
      </c>
      <c r="AU550" s="206" t="s">
        <v>83</v>
      </c>
      <c r="AV550" s="12" t="s">
        <v>85</v>
      </c>
      <c r="AW550" s="12" t="s">
        <v>31</v>
      </c>
      <c r="AX550" s="12" t="s">
        <v>75</v>
      </c>
      <c r="AY550" s="206" t="s">
        <v>126</v>
      </c>
    </row>
    <row r="551" spans="2:51" s="12" customFormat="1" ht="11.25">
      <c r="B551" s="196"/>
      <c r="C551" s="197"/>
      <c r="D551" s="191" t="s">
        <v>136</v>
      </c>
      <c r="E551" s="198" t="s">
        <v>1</v>
      </c>
      <c r="F551" s="199" t="s">
        <v>1674</v>
      </c>
      <c r="G551" s="197"/>
      <c r="H551" s="200">
        <v>20</v>
      </c>
      <c r="I551" s="201"/>
      <c r="J551" s="197"/>
      <c r="K551" s="197"/>
      <c r="L551" s="202"/>
      <c r="M551" s="203"/>
      <c r="N551" s="204"/>
      <c r="O551" s="204"/>
      <c r="P551" s="204"/>
      <c r="Q551" s="204"/>
      <c r="R551" s="204"/>
      <c r="S551" s="204"/>
      <c r="T551" s="205"/>
      <c r="AT551" s="206" t="s">
        <v>136</v>
      </c>
      <c r="AU551" s="206" t="s">
        <v>83</v>
      </c>
      <c r="AV551" s="12" t="s">
        <v>85</v>
      </c>
      <c r="AW551" s="12" t="s">
        <v>31</v>
      </c>
      <c r="AX551" s="12" t="s">
        <v>75</v>
      </c>
      <c r="AY551" s="206" t="s">
        <v>126</v>
      </c>
    </row>
    <row r="552" spans="2:51" s="12" customFormat="1" ht="11.25">
      <c r="B552" s="196"/>
      <c r="C552" s="197"/>
      <c r="D552" s="191" t="s">
        <v>136</v>
      </c>
      <c r="E552" s="198" t="s">
        <v>1</v>
      </c>
      <c r="F552" s="199" t="s">
        <v>1675</v>
      </c>
      <c r="G552" s="197"/>
      <c r="H552" s="200">
        <v>70</v>
      </c>
      <c r="I552" s="201"/>
      <c r="J552" s="197"/>
      <c r="K552" s="197"/>
      <c r="L552" s="202"/>
      <c r="M552" s="203"/>
      <c r="N552" s="204"/>
      <c r="O552" s="204"/>
      <c r="P552" s="204"/>
      <c r="Q552" s="204"/>
      <c r="R552" s="204"/>
      <c r="S552" s="204"/>
      <c r="T552" s="205"/>
      <c r="AT552" s="206" t="s">
        <v>136</v>
      </c>
      <c r="AU552" s="206" t="s">
        <v>83</v>
      </c>
      <c r="AV552" s="12" t="s">
        <v>85</v>
      </c>
      <c r="AW552" s="12" t="s">
        <v>31</v>
      </c>
      <c r="AX552" s="12" t="s">
        <v>75</v>
      </c>
      <c r="AY552" s="206" t="s">
        <v>126</v>
      </c>
    </row>
    <row r="553" spans="2:51" s="12" customFormat="1" ht="11.25">
      <c r="B553" s="196"/>
      <c r="C553" s="197"/>
      <c r="D553" s="191" t="s">
        <v>136</v>
      </c>
      <c r="E553" s="198" t="s">
        <v>1</v>
      </c>
      <c r="F553" s="199" t="s">
        <v>1676</v>
      </c>
      <c r="G553" s="197"/>
      <c r="H553" s="200">
        <v>80</v>
      </c>
      <c r="I553" s="201"/>
      <c r="J553" s="197"/>
      <c r="K553" s="197"/>
      <c r="L553" s="202"/>
      <c r="M553" s="203"/>
      <c r="N553" s="204"/>
      <c r="O553" s="204"/>
      <c r="P553" s="204"/>
      <c r="Q553" s="204"/>
      <c r="R553" s="204"/>
      <c r="S553" s="204"/>
      <c r="T553" s="205"/>
      <c r="AT553" s="206" t="s">
        <v>136</v>
      </c>
      <c r="AU553" s="206" t="s">
        <v>83</v>
      </c>
      <c r="AV553" s="12" t="s">
        <v>85</v>
      </c>
      <c r="AW553" s="12" t="s">
        <v>31</v>
      </c>
      <c r="AX553" s="12" t="s">
        <v>75</v>
      </c>
      <c r="AY553" s="206" t="s">
        <v>126</v>
      </c>
    </row>
    <row r="554" spans="2:51" s="12" customFormat="1" ht="11.25">
      <c r="B554" s="196"/>
      <c r="C554" s="197"/>
      <c r="D554" s="191" t="s">
        <v>136</v>
      </c>
      <c r="E554" s="198" t="s">
        <v>1</v>
      </c>
      <c r="F554" s="199" t="s">
        <v>1668</v>
      </c>
      <c r="G554" s="197"/>
      <c r="H554" s="200">
        <v>10</v>
      </c>
      <c r="I554" s="201"/>
      <c r="J554" s="197"/>
      <c r="K554" s="197"/>
      <c r="L554" s="202"/>
      <c r="M554" s="203"/>
      <c r="N554" s="204"/>
      <c r="O554" s="204"/>
      <c r="P554" s="204"/>
      <c r="Q554" s="204"/>
      <c r="R554" s="204"/>
      <c r="S554" s="204"/>
      <c r="T554" s="205"/>
      <c r="AT554" s="206" t="s">
        <v>136</v>
      </c>
      <c r="AU554" s="206" t="s">
        <v>83</v>
      </c>
      <c r="AV554" s="12" t="s">
        <v>85</v>
      </c>
      <c r="AW554" s="12" t="s">
        <v>31</v>
      </c>
      <c r="AX554" s="12" t="s">
        <v>75</v>
      </c>
      <c r="AY554" s="206" t="s">
        <v>126</v>
      </c>
    </row>
    <row r="555" spans="2:51" s="12" customFormat="1" ht="11.25">
      <c r="B555" s="196"/>
      <c r="C555" s="197"/>
      <c r="D555" s="191" t="s">
        <v>136</v>
      </c>
      <c r="E555" s="198" t="s">
        <v>1</v>
      </c>
      <c r="F555" s="199" t="s">
        <v>1677</v>
      </c>
      <c r="G555" s="197"/>
      <c r="H555" s="200">
        <v>30</v>
      </c>
      <c r="I555" s="201"/>
      <c r="J555" s="197"/>
      <c r="K555" s="197"/>
      <c r="L555" s="202"/>
      <c r="M555" s="203"/>
      <c r="N555" s="204"/>
      <c r="O555" s="204"/>
      <c r="P555" s="204"/>
      <c r="Q555" s="204"/>
      <c r="R555" s="204"/>
      <c r="S555" s="204"/>
      <c r="T555" s="205"/>
      <c r="AT555" s="206" t="s">
        <v>136</v>
      </c>
      <c r="AU555" s="206" t="s">
        <v>83</v>
      </c>
      <c r="AV555" s="12" t="s">
        <v>85</v>
      </c>
      <c r="AW555" s="12" t="s">
        <v>31</v>
      </c>
      <c r="AX555" s="12" t="s">
        <v>75</v>
      </c>
      <c r="AY555" s="206" t="s">
        <v>126</v>
      </c>
    </row>
    <row r="556" spans="2:51" s="12" customFormat="1" ht="11.25">
      <c r="B556" s="196"/>
      <c r="C556" s="197"/>
      <c r="D556" s="191" t="s">
        <v>136</v>
      </c>
      <c r="E556" s="198" t="s">
        <v>1</v>
      </c>
      <c r="F556" s="199" t="s">
        <v>1678</v>
      </c>
      <c r="G556" s="197"/>
      <c r="H556" s="200">
        <v>80</v>
      </c>
      <c r="I556" s="201"/>
      <c r="J556" s="197"/>
      <c r="K556" s="197"/>
      <c r="L556" s="202"/>
      <c r="M556" s="203"/>
      <c r="N556" s="204"/>
      <c r="O556" s="204"/>
      <c r="P556" s="204"/>
      <c r="Q556" s="204"/>
      <c r="R556" s="204"/>
      <c r="S556" s="204"/>
      <c r="T556" s="205"/>
      <c r="AT556" s="206" t="s">
        <v>136</v>
      </c>
      <c r="AU556" s="206" t="s">
        <v>83</v>
      </c>
      <c r="AV556" s="12" t="s">
        <v>85</v>
      </c>
      <c r="AW556" s="12" t="s">
        <v>31</v>
      </c>
      <c r="AX556" s="12" t="s">
        <v>75</v>
      </c>
      <c r="AY556" s="206" t="s">
        <v>126</v>
      </c>
    </row>
    <row r="557" spans="2:51" s="14" customFormat="1" ht="11.25">
      <c r="B557" s="218"/>
      <c r="C557" s="219"/>
      <c r="D557" s="191" t="s">
        <v>136</v>
      </c>
      <c r="E557" s="220" t="s">
        <v>1</v>
      </c>
      <c r="F557" s="221" t="s">
        <v>465</v>
      </c>
      <c r="G557" s="219"/>
      <c r="H557" s="220" t="s">
        <v>1</v>
      </c>
      <c r="I557" s="222"/>
      <c r="J557" s="219"/>
      <c r="K557" s="219"/>
      <c r="L557" s="223"/>
      <c r="M557" s="224"/>
      <c r="N557" s="225"/>
      <c r="O557" s="225"/>
      <c r="P557" s="225"/>
      <c r="Q557" s="225"/>
      <c r="R557" s="225"/>
      <c r="S557" s="225"/>
      <c r="T557" s="226"/>
      <c r="AT557" s="227" t="s">
        <v>136</v>
      </c>
      <c r="AU557" s="227" t="s">
        <v>83</v>
      </c>
      <c r="AV557" s="14" t="s">
        <v>83</v>
      </c>
      <c r="AW557" s="14" t="s">
        <v>31</v>
      </c>
      <c r="AX557" s="14" t="s">
        <v>75</v>
      </c>
      <c r="AY557" s="227" t="s">
        <v>126</v>
      </c>
    </row>
    <row r="558" spans="2:51" s="12" customFormat="1" ht="11.25">
      <c r="B558" s="196"/>
      <c r="C558" s="197"/>
      <c r="D558" s="191" t="s">
        <v>136</v>
      </c>
      <c r="E558" s="198" t="s">
        <v>1</v>
      </c>
      <c r="F558" s="199" t="s">
        <v>1679</v>
      </c>
      <c r="G558" s="197"/>
      <c r="H558" s="200">
        <v>80</v>
      </c>
      <c r="I558" s="201"/>
      <c r="J558" s="197"/>
      <c r="K558" s="197"/>
      <c r="L558" s="202"/>
      <c r="M558" s="203"/>
      <c r="N558" s="204"/>
      <c r="O558" s="204"/>
      <c r="P558" s="204"/>
      <c r="Q558" s="204"/>
      <c r="R558" s="204"/>
      <c r="S558" s="204"/>
      <c r="T558" s="205"/>
      <c r="AT558" s="206" t="s">
        <v>136</v>
      </c>
      <c r="AU558" s="206" t="s">
        <v>83</v>
      </c>
      <c r="AV558" s="12" t="s">
        <v>85</v>
      </c>
      <c r="AW558" s="12" t="s">
        <v>31</v>
      </c>
      <c r="AX558" s="12" t="s">
        <v>75</v>
      </c>
      <c r="AY558" s="206" t="s">
        <v>126</v>
      </c>
    </row>
    <row r="559" spans="2:51" s="12" customFormat="1" ht="11.25">
      <c r="B559" s="196"/>
      <c r="C559" s="197"/>
      <c r="D559" s="191" t="s">
        <v>136</v>
      </c>
      <c r="E559" s="198" t="s">
        <v>1</v>
      </c>
      <c r="F559" s="199" t="s">
        <v>1680</v>
      </c>
      <c r="G559" s="197"/>
      <c r="H559" s="200">
        <v>48</v>
      </c>
      <c r="I559" s="201"/>
      <c r="J559" s="197"/>
      <c r="K559" s="197"/>
      <c r="L559" s="202"/>
      <c r="M559" s="203"/>
      <c r="N559" s="204"/>
      <c r="O559" s="204"/>
      <c r="P559" s="204"/>
      <c r="Q559" s="204"/>
      <c r="R559" s="204"/>
      <c r="S559" s="204"/>
      <c r="T559" s="205"/>
      <c r="AT559" s="206" t="s">
        <v>136</v>
      </c>
      <c r="AU559" s="206" t="s">
        <v>83</v>
      </c>
      <c r="AV559" s="12" t="s">
        <v>85</v>
      </c>
      <c r="AW559" s="12" t="s">
        <v>31</v>
      </c>
      <c r="AX559" s="12" t="s">
        <v>75</v>
      </c>
      <c r="AY559" s="206" t="s">
        <v>126</v>
      </c>
    </row>
    <row r="560" spans="2:51" s="12" customFormat="1" ht="11.25">
      <c r="B560" s="196"/>
      <c r="C560" s="197"/>
      <c r="D560" s="191" t="s">
        <v>136</v>
      </c>
      <c r="E560" s="198" t="s">
        <v>1</v>
      </c>
      <c r="F560" s="199" t="s">
        <v>1681</v>
      </c>
      <c r="G560" s="197"/>
      <c r="H560" s="200">
        <v>60</v>
      </c>
      <c r="I560" s="201"/>
      <c r="J560" s="197"/>
      <c r="K560" s="197"/>
      <c r="L560" s="202"/>
      <c r="M560" s="203"/>
      <c r="N560" s="204"/>
      <c r="O560" s="204"/>
      <c r="P560" s="204"/>
      <c r="Q560" s="204"/>
      <c r="R560" s="204"/>
      <c r="S560" s="204"/>
      <c r="T560" s="205"/>
      <c r="AT560" s="206" t="s">
        <v>136</v>
      </c>
      <c r="AU560" s="206" t="s">
        <v>83</v>
      </c>
      <c r="AV560" s="12" t="s">
        <v>85</v>
      </c>
      <c r="AW560" s="12" t="s">
        <v>31</v>
      </c>
      <c r="AX560" s="12" t="s">
        <v>75</v>
      </c>
      <c r="AY560" s="206" t="s">
        <v>126</v>
      </c>
    </row>
    <row r="561" spans="1:65" s="12" customFormat="1" ht="11.25">
      <c r="B561" s="196"/>
      <c r="C561" s="197"/>
      <c r="D561" s="191" t="s">
        <v>136</v>
      </c>
      <c r="E561" s="198" t="s">
        <v>1</v>
      </c>
      <c r="F561" s="199" t="s">
        <v>1682</v>
      </c>
      <c r="G561" s="197"/>
      <c r="H561" s="200">
        <v>100</v>
      </c>
      <c r="I561" s="201"/>
      <c r="J561" s="197"/>
      <c r="K561" s="197"/>
      <c r="L561" s="202"/>
      <c r="M561" s="203"/>
      <c r="N561" s="204"/>
      <c r="O561" s="204"/>
      <c r="P561" s="204"/>
      <c r="Q561" s="204"/>
      <c r="R561" s="204"/>
      <c r="S561" s="204"/>
      <c r="T561" s="205"/>
      <c r="AT561" s="206" t="s">
        <v>136</v>
      </c>
      <c r="AU561" s="206" t="s">
        <v>83</v>
      </c>
      <c r="AV561" s="12" t="s">
        <v>85</v>
      </c>
      <c r="AW561" s="12" t="s">
        <v>31</v>
      </c>
      <c r="AX561" s="12" t="s">
        <v>75</v>
      </c>
      <c r="AY561" s="206" t="s">
        <v>126</v>
      </c>
    </row>
    <row r="562" spans="1:65" s="12" customFormat="1" ht="11.25">
      <c r="B562" s="196"/>
      <c r="C562" s="197"/>
      <c r="D562" s="191" t="s">
        <v>136</v>
      </c>
      <c r="E562" s="198" t="s">
        <v>1</v>
      </c>
      <c r="F562" s="199" t="s">
        <v>1683</v>
      </c>
      <c r="G562" s="197"/>
      <c r="H562" s="200">
        <v>88</v>
      </c>
      <c r="I562" s="201"/>
      <c r="J562" s="197"/>
      <c r="K562" s="197"/>
      <c r="L562" s="202"/>
      <c r="M562" s="203"/>
      <c r="N562" s="204"/>
      <c r="O562" s="204"/>
      <c r="P562" s="204"/>
      <c r="Q562" s="204"/>
      <c r="R562" s="204"/>
      <c r="S562" s="204"/>
      <c r="T562" s="205"/>
      <c r="AT562" s="206" t="s">
        <v>136</v>
      </c>
      <c r="AU562" s="206" t="s">
        <v>83</v>
      </c>
      <c r="AV562" s="12" t="s">
        <v>85</v>
      </c>
      <c r="AW562" s="12" t="s">
        <v>31</v>
      </c>
      <c r="AX562" s="12" t="s">
        <v>75</v>
      </c>
      <c r="AY562" s="206" t="s">
        <v>126</v>
      </c>
    </row>
    <row r="563" spans="1:65" s="12" customFormat="1" ht="11.25">
      <c r="B563" s="196"/>
      <c r="C563" s="197"/>
      <c r="D563" s="191" t="s">
        <v>136</v>
      </c>
      <c r="E563" s="198" t="s">
        <v>1</v>
      </c>
      <c r="F563" s="199" t="s">
        <v>1684</v>
      </c>
      <c r="G563" s="197"/>
      <c r="H563" s="200">
        <v>96</v>
      </c>
      <c r="I563" s="201"/>
      <c r="J563" s="197"/>
      <c r="K563" s="197"/>
      <c r="L563" s="202"/>
      <c r="M563" s="203"/>
      <c r="N563" s="204"/>
      <c r="O563" s="204"/>
      <c r="P563" s="204"/>
      <c r="Q563" s="204"/>
      <c r="R563" s="204"/>
      <c r="S563" s="204"/>
      <c r="T563" s="205"/>
      <c r="AT563" s="206" t="s">
        <v>136</v>
      </c>
      <c r="AU563" s="206" t="s">
        <v>83</v>
      </c>
      <c r="AV563" s="12" t="s">
        <v>85</v>
      </c>
      <c r="AW563" s="12" t="s">
        <v>31</v>
      </c>
      <c r="AX563" s="12" t="s">
        <v>75</v>
      </c>
      <c r="AY563" s="206" t="s">
        <v>126</v>
      </c>
    </row>
    <row r="564" spans="1:65" s="12" customFormat="1" ht="11.25">
      <c r="B564" s="196"/>
      <c r="C564" s="197"/>
      <c r="D564" s="191" t="s">
        <v>136</v>
      </c>
      <c r="E564" s="198" t="s">
        <v>1</v>
      </c>
      <c r="F564" s="199" t="s">
        <v>1685</v>
      </c>
      <c r="G564" s="197"/>
      <c r="H564" s="200">
        <v>140</v>
      </c>
      <c r="I564" s="201"/>
      <c r="J564" s="197"/>
      <c r="K564" s="197"/>
      <c r="L564" s="202"/>
      <c r="M564" s="203"/>
      <c r="N564" s="204"/>
      <c r="O564" s="204"/>
      <c r="P564" s="204"/>
      <c r="Q564" s="204"/>
      <c r="R564" s="204"/>
      <c r="S564" s="204"/>
      <c r="T564" s="205"/>
      <c r="AT564" s="206" t="s">
        <v>136</v>
      </c>
      <c r="AU564" s="206" t="s">
        <v>83</v>
      </c>
      <c r="AV564" s="12" t="s">
        <v>85</v>
      </c>
      <c r="AW564" s="12" t="s">
        <v>31</v>
      </c>
      <c r="AX564" s="12" t="s">
        <v>75</v>
      </c>
      <c r="AY564" s="206" t="s">
        <v>126</v>
      </c>
    </row>
    <row r="565" spans="1:65" s="13" customFormat="1" ht="11.25">
      <c r="B565" s="207"/>
      <c r="C565" s="208"/>
      <c r="D565" s="191" t="s">
        <v>136</v>
      </c>
      <c r="E565" s="209" t="s">
        <v>1</v>
      </c>
      <c r="F565" s="210" t="s">
        <v>138</v>
      </c>
      <c r="G565" s="208"/>
      <c r="H565" s="211">
        <v>1616</v>
      </c>
      <c r="I565" s="212"/>
      <c r="J565" s="208"/>
      <c r="K565" s="208"/>
      <c r="L565" s="213"/>
      <c r="M565" s="214"/>
      <c r="N565" s="215"/>
      <c r="O565" s="215"/>
      <c r="P565" s="215"/>
      <c r="Q565" s="215"/>
      <c r="R565" s="215"/>
      <c r="S565" s="215"/>
      <c r="T565" s="216"/>
      <c r="AT565" s="217" t="s">
        <v>136</v>
      </c>
      <c r="AU565" s="217" t="s">
        <v>83</v>
      </c>
      <c r="AV565" s="13" t="s">
        <v>133</v>
      </c>
      <c r="AW565" s="13" t="s">
        <v>31</v>
      </c>
      <c r="AX565" s="13" t="s">
        <v>83</v>
      </c>
      <c r="AY565" s="217" t="s">
        <v>126</v>
      </c>
    </row>
    <row r="566" spans="1:65" s="2" customFormat="1" ht="21.75" customHeight="1">
      <c r="A566" s="33"/>
      <c r="B566" s="34"/>
      <c r="C566" s="228" t="s">
        <v>423</v>
      </c>
      <c r="D566" s="228" t="s">
        <v>433</v>
      </c>
      <c r="E566" s="229" t="s">
        <v>494</v>
      </c>
      <c r="F566" s="230" t="s">
        <v>495</v>
      </c>
      <c r="G566" s="231" t="s">
        <v>496</v>
      </c>
      <c r="H566" s="232">
        <v>9.7940000000000005</v>
      </c>
      <c r="I566" s="233"/>
      <c r="J566" s="234">
        <f>ROUND(I566*H566,2)</f>
        <v>0</v>
      </c>
      <c r="K566" s="230" t="s">
        <v>131</v>
      </c>
      <c r="L566" s="38"/>
      <c r="M566" s="235" t="s">
        <v>1</v>
      </c>
      <c r="N566" s="236" t="s">
        <v>40</v>
      </c>
      <c r="O566" s="70"/>
      <c r="P566" s="187">
        <f>O566*H566</f>
        <v>0</v>
      </c>
      <c r="Q566" s="187">
        <v>0</v>
      </c>
      <c r="R566" s="187">
        <f>Q566*H566</f>
        <v>0</v>
      </c>
      <c r="S566" s="187">
        <v>0</v>
      </c>
      <c r="T566" s="188">
        <f>S566*H566</f>
        <v>0</v>
      </c>
      <c r="U566" s="33"/>
      <c r="V566" s="33"/>
      <c r="W566" s="33"/>
      <c r="X566" s="33"/>
      <c r="Y566" s="33"/>
      <c r="Z566" s="33"/>
      <c r="AA566" s="33"/>
      <c r="AB566" s="33"/>
      <c r="AC566" s="33"/>
      <c r="AD566" s="33"/>
      <c r="AE566" s="33"/>
      <c r="AR566" s="189" t="s">
        <v>133</v>
      </c>
      <c r="AT566" s="189" t="s">
        <v>433</v>
      </c>
      <c r="AU566" s="189" t="s">
        <v>83</v>
      </c>
      <c r="AY566" s="16" t="s">
        <v>126</v>
      </c>
      <c r="BE566" s="190">
        <f>IF(N566="základní",J566,0)</f>
        <v>0</v>
      </c>
      <c r="BF566" s="190">
        <f>IF(N566="snížená",J566,0)</f>
        <v>0</v>
      </c>
      <c r="BG566" s="190">
        <f>IF(N566="zákl. přenesená",J566,0)</f>
        <v>0</v>
      </c>
      <c r="BH566" s="190">
        <f>IF(N566="sníž. přenesená",J566,0)</f>
        <v>0</v>
      </c>
      <c r="BI566" s="190">
        <f>IF(N566="nulová",J566,0)</f>
        <v>0</v>
      </c>
      <c r="BJ566" s="16" t="s">
        <v>83</v>
      </c>
      <c r="BK566" s="190">
        <f>ROUND(I566*H566,2)</f>
        <v>0</v>
      </c>
      <c r="BL566" s="16" t="s">
        <v>133</v>
      </c>
      <c r="BM566" s="189" t="s">
        <v>1686</v>
      </c>
    </row>
    <row r="567" spans="1:65" s="2" customFormat="1" ht="97.5">
      <c r="A567" s="33"/>
      <c r="B567" s="34"/>
      <c r="C567" s="35"/>
      <c r="D567" s="191" t="s">
        <v>135</v>
      </c>
      <c r="E567" s="35"/>
      <c r="F567" s="192" t="s">
        <v>498</v>
      </c>
      <c r="G567" s="35"/>
      <c r="H567" s="35"/>
      <c r="I567" s="193"/>
      <c r="J567" s="35"/>
      <c r="K567" s="35"/>
      <c r="L567" s="38"/>
      <c r="M567" s="194"/>
      <c r="N567" s="195"/>
      <c r="O567" s="70"/>
      <c r="P567" s="70"/>
      <c r="Q567" s="70"/>
      <c r="R567" s="70"/>
      <c r="S567" s="70"/>
      <c r="T567" s="71"/>
      <c r="U567" s="33"/>
      <c r="V567" s="33"/>
      <c r="W567" s="33"/>
      <c r="X567" s="33"/>
      <c r="Y567" s="33"/>
      <c r="Z567" s="33"/>
      <c r="AA567" s="33"/>
      <c r="AB567" s="33"/>
      <c r="AC567" s="33"/>
      <c r="AD567" s="33"/>
      <c r="AE567" s="33"/>
      <c r="AT567" s="16" t="s">
        <v>135</v>
      </c>
      <c r="AU567" s="16" t="s">
        <v>83</v>
      </c>
    </row>
    <row r="568" spans="1:65" s="12" customFormat="1" ht="11.25">
      <c r="B568" s="196"/>
      <c r="C568" s="197"/>
      <c r="D568" s="191" t="s">
        <v>136</v>
      </c>
      <c r="E568" s="198" t="s">
        <v>1</v>
      </c>
      <c r="F568" s="199" t="s">
        <v>1687</v>
      </c>
      <c r="G568" s="197"/>
      <c r="H568" s="200">
        <v>9.7940000000000005</v>
      </c>
      <c r="I568" s="201"/>
      <c r="J568" s="197"/>
      <c r="K568" s="197"/>
      <c r="L568" s="202"/>
      <c r="M568" s="203"/>
      <c r="N568" s="204"/>
      <c r="O568" s="204"/>
      <c r="P568" s="204"/>
      <c r="Q568" s="204"/>
      <c r="R568" s="204"/>
      <c r="S568" s="204"/>
      <c r="T568" s="205"/>
      <c r="AT568" s="206" t="s">
        <v>136</v>
      </c>
      <c r="AU568" s="206" t="s">
        <v>83</v>
      </c>
      <c r="AV568" s="12" t="s">
        <v>85</v>
      </c>
      <c r="AW568" s="12" t="s">
        <v>31</v>
      </c>
      <c r="AX568" s="12" t="s">
        <v>75</v>
      </c>
      <c r="AY568" s="206" t="s">
        <v>126</v>
      </c>
    </row>
    <row r="569" spans="1:65" s="13" customFormat="1" ht="11.25">
      <c r="B569" s="207"/>
      <c r="C569" s="208"/>
      <c r="D569" s="191" t="s">
        <v>136</v>
      </c>
      <c r="E569" s="209" t="s">
        <v>1</v>
      </c>
      <c r="F569" s="210" t="s">
        <v>138</v>
      </c>
      <c r="G569" s="208"/>
      <c r="H569" s="211">
        <v>9.7940000000000005</v>
      </c>
      <c r="I569" s="212"/>
      <c r="J569" s="208"/>
      <c r="K569" s="208"/>
      <c r="L569" s="213"/>
      <c r="M569" s="214"/>
      <c r="N569" s="215"/>
      <c r="O569" s="215"/>
      <c r="P569" s="215"/>
      <c r="Q569" s="215"/>
      <c r="R569" s="215"/>
      <c r="S569" s="215"/>
      <c r="T569" s="216"/>
      <c r="AT569" s="217" t="s">
        <v>136</v>
      </c>
      <c r="AU569" s="217" t="s">
        <v>83</v>
      </c>
      <c r="AV569" s="13" t="s">
        <v>133</v>
      </c>
      <c r="AW569" s="13" t="s">
        <v>31</v>
      </c>
      <c r="AX569" s="13" t="s">
        <v>83</v>
      </c>
      <c r="AY569" s="217" t="s">
        <v>126</v>
      </c>
    </row>
    <row r="570" spans="1:65" s="2" customFormat="1" ht="16.5" customHeight="1">
      <c r="A570" s="33"/>
      <c r="B570" s="34"/>
      <c r="C570" s="228" t="s">
        <v>432</v>
      </c>
      <c r="D570" s="228" t="s">
        <v>433</v>
      </c>
      <c r="E570" s="229" t="s">
        <v>532</v>
      </c>
      <c r="F570" s="230" t="s">
        <v>533</v>
      </c>
      <c r="G570" s="231" t="s">
        <v>402</v>
      </c>
      <c r="H570" s="232">
        <v>63.74</v>
      </c>
      <c r="I570" s="233"/>
      <c r="J570" s="234">
        <f>ROUND(I570*H570,2)</f>
        <v>0</v>
      </c>
      <c r="K570" s="230" t="s">
        <v>131</v>
      </c>
      <c r="L570" s="38"/>
      <c r="M570" s="235" t="s">
        <v>1</v>
      </c>
      <c r="N570" s="236" t="s">
        <v>40</v>
      </c>
      <c r="O570" s="70"/>
      <c r="P570" s="187">
        <f>O570*H570</f>
        <v>0</v>
      </c>
      <c r="Q570" s="187">
        <v>0</v>
      </c>
      <c r="R570" s="187">
        <f>Q570*H570</f>
        <v>0</v>
      </c>
      <c r="S570" s="187">
        <v>0</v>
      </c>
      <c r="T570" s="188">
        <f>S570*H570</f>
        <v>0</v>
      </c>
      <c r="U570" s="33"/>
      <c r="V570" s="33"/>
      <c r="W570" s="33"/>
      <c r="X570" s="33"/>
      <c r="Y570" s="33"/>
      <c r="Z570" s="33"/>
      <c r="AA570" s="33"/>
      <c r="AB570" s="33"/>
      <c r="AC570" s="33"/>
      <c r="AD570" s="33"/>
      <c r="AE570" s="33"/>
      <c r="AR570" s="189" t="s">
        <v>133</v>
      </c>
      <c r="AT570" s="189" t="s">
        <v>433</v>
      </c>
      <c r="AU570" s="189" t="s">
        <v>83</v>
      </c>
      <c r="AY570" s="16" t="s">
        <v>126</v>
      </c>
      <c r="BE570" s="190">
        <f>IF(N570="základní",J570,0)</f>
        <v>0</v>
      </c>
      <c r="BF570" s="190">
        <f>IF(N570="snížená",J570,0)</f>
        <v>0</v>
      </c>
      <c r="BG570" s="190">
        <f>IF(N570="zákl. přenesená",J570,0)</f>
        <v>0</v>
      </c>
      <c r="BH570" s="190">
        <f>IF(N570="sníž. přenesená",J570,0)</f>
        <v>0</v>
      </c>
      <c r="BI570" s="190">
        <f>IF(N570="nulová",J570,0)</f>
        <v>0</v>
      </c>
      <c r="BJ570" s="16" t="s">
        <v>83</v>
      </c>
      <c r="BK570" s="190">
        <f>ROUND(I570*H570,2)</f>
        <v>0</v>
      </c>
      <c r="BL570" s="16" t="s">
        <v>133</v>
      </c>
      <c r="BM570" s="189" t="s">
        <v>165</v>
      </c>
    </row>
    <row r="571" spans="1:65" s="2" customFormat="1" ht="48.75">
      <c r="A571" s="33"/>
      <c r="B571" s="34"/>
      <c r="C571" s="35"/>
      <c r="D571" s="191" t="s">
        <v>135</v>
      </c>
      <c r="E571" s="35"/>
      <c r="F571" s="192" t="s">
        <v>535</v>
      </c>
      <c r="G571" s="35"/>
      <c r="H571" s="35"/>
      <c r="I571" s="193"/>
      <c r="J571" s="35"/>
      <c r="K571" s="35"/>
      <c r="L571" s="38"/>
      <c r="M571" s="194"/>
      <c r="N571" s="195"/>
      <c r="O571" s="70"/>
      <c r="P571" s="70"/>
      <c r="Q571" s="70"/>
      <c r="R571" s="70"/>
      <c r="S571" s="70"/>
      <c r="T571" s="71"/>
      <c r="U571" s="33"/>
      <c r="V571" s="33"/>
      <c r="W571" s="33"/>
      <c r="X571" s="33"/>
      <c r="Y571" s="33"/>
      <c r="Z571" s="33"/>
      <c r="AA571" s="33"/>
      <c r="AB571" s="33"/>
      <c r="AC571" s="33"/>
      <c r="AD571" s="33"/>
      <c r="AE571" s="33"/>
      <c r="AT571" s="16" t="s">
        <v>135</v>
      </c>
      <c r="AU571" s="16" t="s">
        <v>83</v>
      </c>
    </row>
    <row r="572" spans="1:65" s="14" customFormat="1" ht="11.25">
      <c r="B572" s="218"/>
      <c r="C572" s="219"/>
      <c r="D572" s="191" t="s">
        <v>136</v>
      </c>
      <c r="E572" s="220" t="s">
        <v>1</v>
      </c>
      <c r="F572" s="221" t="s">
        <v>536</v>
      </c>
      <c r="G572" s="219"/>
      <c r="H572" s="220" t="s">
        <v>1</v>
      </c>
      <c r="I572" s="222"/>
      <c r="J572" s="219"/>
      <c r="K572" s="219"/>
      <c r="L572" s="223"/>
      <c r="M572" s="224"/>
      <c r="N572" s="225"/>
      <c r="O572" s="225"/>
      <c r="P572" s="225"/>
      <c r="Q572" s="225"/>
      <c r="R572" s="225"/>
      <c r="S572" s="225"/>
      <c r="T572" s="226"/>
      <c r="AT572" s="227" t="s">
        <v>136</v>
      </c>
      <c r="AU572" s="227" t="s">
        <v>83</v>
      </c>
      <c r="AV572" s="14" t="s">
        <v>83</v>
      </c>
      <c r="AW572" s="14" t="s">
        <v>31</v>
      </c>
      <c r="AX572" s="14" t="s">
        <v>75</v>
      </c>
      <c r="AY572" s="227" t="s">
        <v>126</v>
      </c>
    </row>
    <row r="573" spans="1:65" s="12" customFormat="1" ht="11.25">
      <c r="B573" s="196"/>
      <c r="C573" s="197"/>
      <c r="D573" s="191" t="s">
        <v>136</v>
      </c>
      <c r="E573" s="198" t="s">
        <v>1</v>
      </c>
      <c r="F573" s="199" t="s">
        <v>1688</v>
      </c>
      <c r="G573" s="197"/>
      <c r="H573" s="200">
        <v>59.74</v>
      </c>
      <c r="I573" s="201"/>
      <c r="J573" s="197"/>
      <c r="K573" s="197"/>
      <c r="L573" s="202"/>
      <c r="M573" s="203"/>
      <c r="N573" s="204"/>
      <c r="O573" s="204"/>
      <c r="P573" s="204"/>
      <c r="Q573" s="204"/>
      <c r="R573" s="204"/>
      <c r="S573" s="204"/>
      <c r="T573" s="205"/>
      <c r="AT573" s="206" t="s">
        <v>136</v>
      </c>
      <c r="AU573" s="206" t="s">
        <v>83</v>
      </c>
      <c r="AV573" s="12" t="s">
        <v>85</v>
      </c>
      <c r="AW573" s="12" t="s">
        <v>31</v>
      </c>
      <c r="AX573" s="12" t="s">
        <v>75</v>
      </c>
      <c r="AY573" s="206" t="s">
        <v>126</v>
      </c>
    </row>
    <row r="574" spans="1:65" s="14" customFormat="1" ht="11.25">
      <c r="B574" s="218"/>
      <c r="C574" s="219"/>
      <c r="D574" s="191" t="s">
        <v>136</v>
      </c>
      <c r="E574" s="220" t="s">
        <v>1</v>
      </c>
      <c r="F574" s="221" t="s">
        <v>538</v>
      </c>
      <c r="G574" s="219"/>
      <c r="H574" s="220" t="s">
        <v>1</v>
      </c>
      <c r="I574" s="222"/>
      <c r="J574" s="219"/>
      <c r="K574" s="219"/>
      <c r="L574" s="223"/>
      <c r="M574" s="224"/>
      <c r="N574" s="225"/>
      <c r="O574" s="225"/>
      <c r="P574" s="225"/>
      <c r="Q574" s="225"/>
      <c r="R574" s="225"/>
      <c r="S574" s="225"/>
      <c r="T574" s="226"/>
      <c r="AT574" s="227" t="s">
        <v>136</v>
      </c>
      <c r="AU574" s="227" t="s">
        <v>83</v>
      </c>
      <c r="AV574" s="14" t="s">
        <v>83</v>
      </c>
      <c r="AW574" s="14" t="s">
        <v>31</v>
      </c>
      <c r="AX574" s="14" t="s">
        <v>75</v>
      </c>
      <c r="AY574" s="227" t="s">
        <v>126</v>
      </c>
    </row>
    <row r="575" spans="1:65" s="12" customFormat="1" ht="11.25">
      <c r="B575" s="196"/>
      <c r="C575" s="197"/>
      <c r="D575" s="191" t="s">
        <v>136</v>
      </c>
      <c r="E575" s="198" t="s">
        <v>1</v>
      </c>
      <c r="F575" s="199" t="s">
        <v>1689</v>
      </c>
      <c r="G575" s="197"/>
      <c r="H575" s="200">
        <v>4</v>
      </c>
      <c r="I575" s="201"/>
      <c r="J575" s="197"/>
      <c r="K575" s="197"/>
      <c r="L575" s="202"/>
      <c r="M575" s="203"/>
      <c r="N575" s="204"/>
      <c r="O575" s="204"/>
      <c r="P575" s="204"/>
      <c r="Q575" s="204"/>
      <c r="R575" s="204"/>
      <c r="S575" s="204"/>
      <c r="T575" s="205"/>
      <c r="AT575" s="206" t="s">
        <v>136</v>
      </c>
      <c r="AU575" s="206" t="s">
        <v>83</v>
      </c>
      <c r="AV575" s="12" t="s">
        <v>85</v>
      </c>
      <c r="AW575" s="12" t="s">
        <v>31</v>
      </c>
      <c r="AX575" s="12" t="s">
        <v>75</v>
      </c>
      <c r="AY575" s="206" t="s">
        <v>126</v>
      </c>
    </row>
    <row r="576" spans="1:65" s="13" customFormat="1" ht="11.25">
      <c r="B576" s="207"/>
      <c r="C576" s="208"/>
      <c r="D576" s="191" t="s">
        <v>136</v>
      </c>
      <c r="E576" s="209" t="s">
        <v>1</v>
      </c>
      <c r="F576" s="210" t="s">
        <v>138</v>
      </c>
      <c r="G576" s="208"/>
      <c r="H576" s="211">
        <v>63.74</v>
      </c>
      <c r="I576" s="212"/>
      <c r="J576" s="208"/>
      <c r="K576" s="208"/>
      <c r="L576" s="213"/>
      <c r="M576" s="214"/>
      <c r="N576" s="215"/>
      <c r="O576" s="215"/>
      <c r="P576" s="215"/>
      <c r="Q576" s="215"/>
      <c r="R576" s="215"/>
      <c r="S576" s="215"/>
      <c r="T576" s="216"/>
      <c r="AT576" s="217" t="s">
        <v>136</v>
      </c>
      <c r="AU576" s="217" t="s">
        <v>83</v>
      </c>
      <c r="AV576" s="13" t="s">
        <v>133</v>
      </c>
      <c r="AW576" s="13" t="s">
        <v>31</v>
      </c>
      <c r="AX576" s="13" t="s">
        <v>83</v>
      </c>
      <c r="AY576" s="217" t="s">
        <v>126</v>
      </c>
    </row>
    <row r="577" spans="1:65" s="2" customFormat="1" ht="16.5" customHeight="1">
      <c r="A577" s="33"/>
      <c r="B577" s="34"/>
      <c r="C577" s="228" t="s">
        <v>441</v>
      </c>
      <c r="D577" s="228" t="s">
        <v>433</v>
      </c>
      <c r="E577" s="229" t="s">
        <v>526</v>
      </c>
      <c r="F577" s="230" t="s">
        <v>527</v>
      </c>
      <c r="G577" s="231" t="s">
        <v>402</v>
      </c>
      <c r="H577" s="232">
        <v>9794</v>
      </c>
      <c r="I577" s="233"/>
      <c r="J577" s="234">
        <f>ROUND(I577*H577,2)</f>
        <v>0</v>
      </c>
      <c r="K577" s="230" t="s">
        <v>131</v>
      </c>
      <c r="L577" s="38"/>
      <c r="M577" s="235" t="s">
        <v>1</v>
      </c>
      <c r="N577" s="236" t="s">
        <v>40</v>
      </c>
      <c r="O577" s="70"/>
      <c r="P577" s="187">
        <f>O577*H577</f>
        <v>0</v>
      </c>
      <c r="Q577" s="187">
        <v>0</v>
      </c>
      <c r="R577" s="187">
        <f>Q577*H577</f>
        <v>0</v>
      </c>
      <c r="S577" s="187">
        <v>0</v>
      </c>
      <c r="T577" s="188">
        <f>S577*H577</f>
        <v>0</v>
      </c>
      <c r="U577" s="33"/>
      <c r="V577" s="33"/>
      <c r="W577" s="33"/>
      <c r="X577" s="33"/>
      <c r="Y577" s="33"/>
      <c r="Z577" s="33"/>
      <c r="AA577" s="33"/>
      <c r="AB577" s="33"/>
      <c r="AC577" s="33"/>
      <c r="AD577" s="33"/>
      <c r="AE577" s="33"/>
      <c r="AR577" s="189" t="s">
        <v>133</v>
      </c>
      <c r="AT577" s="189" t="s">
        <v>433</v>
      </c>
      <c r="AU577" s="189" t="s">
        <v>83</v>
      </c>
      <c r="AY577" s="16" t="s">
        <v>126</v>
      </c>
      <c r="BE577" s="190">
        <f>IF(N577="základní",J577,0)</f>
        <v>0</v>
      </c>
      <c r="BF577" s="190">
        <f>IF(N577="snížená",J577,0)</f>
        <v>0</v>
      </c>
      <c r="BG577" s="190">
        <f>IF(N577="zákl. přenesená",J577,0)</f>
        <v>0</v>
      </c>
      <c r="BH577" s="190">
        <f>IF(N577="sníž. přenesená",J577,0)</f>
        <v>0</v>
      </c>
      <c r="BI577" s="190">
        <f>IF(N577="nulová",J577,0)</f>
        <v>0</v>
      </c>
      <c r="BJ577" s="16" t="s">
        <v>83</v>
      </c>
      <c r="BK577" s="190">
        <f>ROUND(I577*H577,2)</f>
        <v>0</v>
      </c>
      <c r="BL577" s="16" t="s">
        <v>133</v>
      </c>
      <c r="BM577" s="189" t="s">
        <v>1690</v>
      </c>
    </row>
    <row r="578" spans="1:65" s="2" customFormat="1" ht="48.75">
      <c r="A578" s="33"/>
      <c r="B578" s="34"/>
      <c r="C578" s="35"/>
      <c r="D578" s="191" t="s">
        <v>135</v>
      </c>
      <c r="E578" s="35"/>
      <c r="F578" s="192" t="s">
        <v>529</v>
      </c>
      <c r="G578" s="35"/>
      <c r="H578" s="35"/>
      <c r="I578" s="193"/>
      <c r="J578" s="35"/>
      <c r="K578" s="35"/>
      <c r="L578" s="38"/>
      <c r="M578" s="194"/>
      <c r="N578" s="195"/>
      <c r="O578" s="70"/>
      <c r="P578" s="70"/>
      <c r="Q578" s="70"/>
      <c r="R578" s="70"/>
      <c r="S578" s="70"/>
      <c r="T578" s="71"/>
      <c r="U578" s="33"/>
      <c r="V578" s="33"/>
      <c r="W578" s="33"/>
      <c r="X578" s="33"/>
      <c r="Y578" s="33"/>
      <c r="Z578" s="33"/>
      <c r="AA578" s="33"/>
      <c r="AB578" s="33"/>
      <c r="AC578" s="33"/>
      <c r="AD578" s="33"/>
      <c r="AE578" s="33"/>
      <c r="AT578" s="16" t="s">
        <v>135</v>
      </c>
      <c r="AU578" s="16" t="s">
        <v>83</v>
      </c>
    </row>
    <row r="579" spans="1:65" s="12" customFormat="1" ht="11.25">
      <c r="B579" s="196"/>
      <c r="C579" s="197"/>
      <c r="D579" s="191" t="s">
        <v>136</v>
      </c>
      <c r="E579" s="198" t="s">
        <v>1</v>
      </c>
      <c r="F579" s="199" t="s">
        <v>1691</v>
      </c>
      <c r="G579" s="197"/>
      <c r="H579" s="200">
        <v>9794</v>
      </c>
      <c r="I579" s="201"/>
      <c r="J579" s="197"/>
      <c r="K579" s="197"/>
      <c r="L579" s="202"/>
      <c r="M579" s="203"/>
      <c r="N579" s="204"/>
      <c r="O579" s="204"/>
      <c r="P579" s="204"/>
      <c r="Q579" s="204"/>
      <c r="R579" s="204"/>
      <c r="S579" s="204"/>
      <c r="T579" s="205"/>
      <c r="AT579" s="206" t="s">
        <v>136</v>
      </c>
      <c r="AU579" s="206" t="s">
        <v>83</v>
      </c>
      <c r="AV579" s="12" t="s">
        <v>85</v>
      </c>
      <c r="AW579" s="12" t="s">
        <v>31</v>
      </c>
      <c r="AX579" s="12" t="s">
        <v>75</v>
      </c>
      <c r="AY579" s="206" t="s">
        <v>126</v>
      </c>
    </row>
    <row r="580" spans="1:65" s="13" customFormat="1" ht="11.25">
      <c r="B580" s="207"/>
      <c r="C580" s="208"/>
      <c r="D580" s="191" t="s">
        <v>136</v>
      </c>
      <c r="E580" s="209" t="s">
        <v>1</v>
      </c>
      <c r="F580" s="210" t="s">
        <v>138</v>
      </c>
      <c r="G580" s="208"/>
      <c r="H580" s="211">
        <v>9794</v>
      </c>
      <c r="I580" s="212"/>
      <c r="J580" s="208"/>
      <c r="K580" s="208"/>
      <c r="L580" s="213"/>
      <c r="M580" s="214"/>
      <c r="N580" s="215"/>
      <c r="O580" s="215"/>
      <c r="P580" s="215"/>
      <c r="Q580" s="215"/>
      <c r="R580" s="215"/>
      <c r="S580" s="215"/>
      <c r="T580" s="216"/>
      <c r="AT580" s="217" t="s">
        <v>136</v>
      </c>
      <c r="AU580" s="217" t="s">
        <v>83</v>
      </c>
      <c r="AV580" s="13" t="s">
        <v>133</v>
      </c>
      <c r="AW580" s="13" t="s">
        <v>31</v>
      </c>
      <c r="AX580" s="13" t="s">
        <v>83</v>
      </c>
      <c r="AY580" s="217" t="s">
        <v>126</v>
      </c>
    </row>
    <row r="581" spans="1:65" s="2" customFormat="1" ht="24.2" customHeight="1">
      <c r="A581" s="33"/>
      <c r="B581" s="34"/>
      <c r="C581" s="228" t="s">
        <v>447</v>
      </c>
      <c r="D581" s="228" t="s">
        <v>433</v>
      </c>
      <c r="E581" s="229" t="s">
        <v>541</v>
      </c>
      <c r="F581" s="230" t="s">
        <v>542</v>
      </c>
      <c r="G581" s="231" t="s">
        <v>496</v>
      </c>
      <c r="H581" s="232">
        <v>9.7940000000000005</v>
      </c>
      <c r="I581" s="233"/>
      <c r="J581" s="234">
        <f>ROUND(I581*H581,2)</f>
        <v>0</v>
      </c>
      <c r="K581" s="230" t="s">
        <v>131</v>
      </c>
      <c r="L581" s="38"/>
      <c r="M581" s="235" t="s">
        <v>1</v>
      </c>
      <c r="N581" s="236" t="s">
        <v>40</v>
      </c>
      <c r="O581" s="70"/>
      <c r="P581" s="187">
        <f>O581*H581</f>
        <v>0</v>
      </c>
      <c r="Q581" s="187">
        <v>0</v>
      </c>
      <c r="R581" s="187">
        <f>Q581*H581</f>
        <v>0</v>
      </c>
      <c r="S581" s="187">
        <v>0</v>
      </c>
      <c r="T581" s="188">
        <f>S581*H581</f>
        <v>0</v>
      </c>
      <c r="U581" s="33"/>
      <c r="V581" s="33"/>
      <c r="W581" s="33"/>
      <c r="X581" s="33"/>
      <c r="Y581" s="33"/>
      <c r="Z581" s="33"/>
      <c r="AA581" s="33"/>
      <c r="AB581" s="33"/>
      <c r="AC581" s="33"/>
      <c r="AD581" s="33"/>
      <c r="AE581" s="33"/>
      <c r="AR581" s="189" t="s">
        <v>133</v>
      </c>
      <c r="AT581" s="189" t="s">
        <v>433</v>
      </c>
      <c r="AU581" s="189" t="s">
        <v>83</v>
      </c>
      <c r="AY581" s="16" t="s">
        <v>126</v>
      </c>
      <c r="BE581" s="190">
        <f>IF(N581="základní",J581,0)</f>
        <v>0</v>
      </c>
      <c r="BF581" s="190">
        <f>IF(N581="snížená",J581,0)</f>
        <v>0</v>
      </c>
      <c r="BG581" s="190">
        <f>IF(N581="zákl. přenesená",J581,0)</f>
        <v>0</v>
      </c>
      <c r="BH581" s="190">
        <f>IF(N581="sníž. přenesená",J581,0)</f>
        <v>0</v>
      </c>
      <c r="BI581" s="190">
        <f>IF(N581="nulová",J581,0)</f>
        <v>0</v>
      </c>
      <c r="BJ581" s="16" t="s">
        <v>83</v>
      </c>
      <c r="BK581" s="190">
        <f>ROUND(I581*H581,2)</f>
        <v>0</v>
      </c>
      <c r="BL581" s="16" t="s">
        <v>133</v>
      </c>
      <c r="BM581" s="189" t="s">
        <v>1692</v>
      </c>
    </row>
    <row r="582" spans="1:65" s="2" customFormat="1" ht="78">
      <c r="A582" s="33"/>
      <c r="B582" s="34"/>
      <c r="C582" s="35"/>
      <c r="D582" s="191" t="s">
        <v>135</v>
      </c>
      <c r="E582" s="35"/>
      <c r="F582" s="192" t="s">
        <v>544</v>
      </c>
      <c r="G582" s="35"/>
      <c r="H582" s="35"/>
      <c r="I582" s="193"/>
      <c r="J582" s="35"/>
      <c r="K582" s="35"/>
      <c r="L582" s="38"/>
      <c r="M582" s="194"/>
      <c r="N582" s="195"/>
      <c r="O582" s="70"/>
      <c r="P582" s="70"/>
      <c r="Q582" s="70"/>
      <c r="R582" s="70"/>
      <c r="S582" s="70"/>
      <c r="T582" s="71"/>
      <c r="U582" s="33"/>
      <c r="V582" s="33"/>
      <c r="W582" s="33"/>
      <c r="X582" s="33"/>
      <c r="Y582" s="33"/>
      <c r="Z582" s="33"/>
      <c r="AA582" s="33"/>
      <c r="AB582" s="33"/>
      <c r="AC582" s="33"/>
      <c r="AD582" s="33"/>
      <c r="AE582" s="33"/>
      <c r="AT582" s="16" t="s">
        <v>135</v>
      </c>
      <c r="AU582" s="16" t="s">
        <v>83</v>
      </c>
    </row>
    <row r="583" spans="1:65" s="12" customFormat="1" ht="11.25">
      <c r="B583" s="196"/>
      <c r="C583" s="197"/>
      <c r="D583" s="191" t="s">
        <v>136</v>
      </c>
      <c r="E583" s="198" t="s">
        <v>1</v>
      </c>
      <c r="F583" s="199" t="s">
        <v>1687</v>
      </c>
      <c r="G583" s="197"/>
      <c r="H583" s="200">
        <v>9.7940000000000005</v>
      </c>
      <c r="I583" s="201"/>
      <c r="J583" s="197"/>
      <c r="K583" s="197"/>
      <c r="L583" s="202"/>
      <c r="M583" s="203"/>
      <c r="N583" s="204"/>
      <c r="O583" s="204"/>
      <c r="P583" s="204"/>
      <c r="Q583" s="204"/>
      <c r="R583" s="204"/>
      <c r="S583" s="204"/>
      <c r="T583" s="205"/>
      <c r="AT583" s="206" t="s">
        <v>136</v>
      </c>
      <c r="AU583" s="206" t="s">
        <v>83</v>
      </c>
      <c r="AV583" s="12" t="s">
        <v>85</v>
      </c>
      <c r="AW583" s="12" t="s">
        <v>31</v>
      </c>
      <c r="AX583" s="12" t="s">
        <v>75</v>
      </c>
      <c r="AY583" s="206" t="s">
        <v>126</v>
      </c>
    </row>
    <row r="584" spans="1:65" s="13" customFormat="1" ht="11.25">
      <c r="B584" s="207"/>
      <c r="C584" s="208"/>
      <c r="D584" s="191" t="s">
        <v>136</v>
      </c>
      <c r="E584" s="209" t="s">
        <v>1</v>
      </c>
      <c r="F584" s="210" t="s">
        <v>138</v>
      </c>
      <c r="G584" s="208"/>
      <c r="H584" s="211">
        <v>9.7940000000000005</v>
      </c>
      <c r="I584" s="212"/>
      <c r="J584" s="208"/>
      <c r="K584" s="208"/>
      <c r="L584" s="213"/>
      <c r="M584" s="214"/>
      <c r="N584" s="215"/>
      <c r="O584" s="215"/>
      <c r="P584" s="215"/>
      <c r="Q584" s="215"/>
      <c r="R584" s="215"/>
      <c r="S584" s="215"/>
      <c r="T584" s="216"/>
      <c r="AT584" s="217" t="s">
        <v>136</v>
      </c>
      <c r="AU584" s="217" t="s">
        <v>83</v>
      </c>
      <c r="AV584" s="13" t="s">
        <v>133</v>
      </c>
      <c r="AW584" s="13" t="s">
        <v>31</v>
      </c>
      <c r="AX584" s="13" t="s">
        <v>83</v>
      </c>
      <c r="AY584" s="217" t="s">
        <v>126</v>
      </c>
    </row>
    <row r="585" spans="1:65" s="2" customFormat="1" ht="24.2" customHeight="1">
      <c r="A585" s="33"/>
      <c r="B585" s="34"/>
      <c r="C585" s="228" t="s">
        <v>453</v>
      </c>
      <c r="D585" s="228" t="s">
        <v>433</v>
      </c>
      <c r="E585" s="229" t="s">
        <v>545</v>
      </c>
      <c r="F585" s="230" t="s">
        <v>546</v>
      </c>
      <c r="G585" s="231" t="s">
        <v>496</v>
      </c>
      <c r="H585" s="232">
        <v>9.7940000000000005</v>
      </c>
      <c r="I585" s="233"/>
      <c r="J585" s="234">
        <f>ROUND(I585*H585,2)</f>
        <v>0</v>
      </c>
      <c r="K585" s="230" t="s">
        <v>131</v>
      </c>
      <c r="L585" s="38"/>
      <c r="M585" s="235" t="s">
        <v>1</v>
      </c>
      <c r="N585" s="236" t="s">
        <v>40</v>
      </c>
      <c r="O585" s="70"/>
      <c r="P585" s="187">
        <f>O585*H585</f>
        <v>0</v>
      </c>
      <c r="Q585" s="187">
        <v>0</v>
      </c>
      <c r="R585" s="187">
        <f>Q585*H585</f>
        <v>0</v>
      </c>
      <c r="S585" s="187">
        <v>0</v>
      </c>
      <c r="T585" s="188">
        <f>S585*H585</f>
        <v>0</v>
      </c>
      <c r="U585" s="33"/>
      <c r="V585" s="33"/>
      <c r="W585" s="33"/>
      <c r="X585" s="33"/>
      <c r="Y585" s="33"/>
      <c r="Z585" s="33"/>
      <c r="AA585" s="33"/>
      <c r="AB585" s="33"/>
      <c r="AC585" s="33"/>
      <c r="AD585" s="33"/>
      <c r="AE585" s="33"/>
      <c r="AR585" s="189" t="s">
        <v>133</v>
      </c>
      <c r="AT585" s="189" t="s">
        <v>433</v>
      </c>
      <c r="AU585" s="189" t="s">
        <v>83</v>
      </c>
      <c r="AY585" s="16" t="s">
        <v>126</v>
      </c>
      <c r="BE585" s="190">
        <f>IF(N585="základní",J585,0)</f>
        <v>0</v>
      </c>
      <c r="BF585" s="190">
        <f>IF(N585="snížená",J585,0)</f>
        <v>0</v>
      </c>
      <c r="BG585" s="190">
        <f>IF(N585="zákl. přenesená",J585,0)</f>
        <v>0</v>
      </c>
      <c r="BH585" s="190">
        <f>IF(N585="sníž. přenesená",J585,0)</f>
        <v>0</v>
      </c>
      <c r="BI585" s="190">
        <f>IF(N585="nulová",J585,0)</f>
        <v>0</v>
      </c>
      <c r="BJ585" s="16" t="s">
        <v>83</v>
      </c>
      <c r="BK585" s="190">
        <f>ROUND(I585*H585,2)</f>
        <v>0</v>
      </c>
      <c r="BL585" s="16" t="s">
        <v>133</v>
      </c>
      <c r="BM585" s="189" t="s">
        <v>1693</v>
      </c>
    </row>
    <row r="586" spans="1:65" s="2" customFormat="1" ht="39">
      <c r="A586" s="33"/>
      <c r="B586" s="34"/>
      <c r="C586" s="35"/>
      <c r="D586" s="191" t="s">
        <v>135</v>
      </c>
      <c r="E586" s="35"/>
      <c r="F586" s="192" t="s">
        <v>548</v>
      </c>
      <c r="G586" s="35"/>
      <c r="H586" s="35"/>
      <c r="I586" s="193"/>
      <c r="J586" s="35"/>
      <c r="K586" s="35"/>
      <c r="L586" s="38"/>
      <c r="M586" s="194"/>
      <c r="N586" s="195"/>
      <c r="O586" s="70"/>
      <c r="P586" s="70"/>
      <c r="Q586" s="70"/>
      <c r="R586" s="70"/>
      <c r="S586" s="70"/>
      <c r="T586" s="71"/>
      <c r="U586" s="33"/>
      <c r="V586" s="33"/>
      <c r="W586" s="33"/>
      <c r="X586" s="33"/>
      <c r="Y586" s="33"/>
      <c r="Z586" s="33"/>
      <c r="AA586" s="33"/>
      <c r="AB586" s="33"/>
      <c r="AC586" s="33"/>
      <c r="AD586" s="33"/>
      <c r="AE586" s="33"/>
      <c r="AT586" s="16" t="s">
        <v>135</v>
      </c>
      <c r="AU586" s="16" t="s">
        <v>83</v>
      </c>
    </row>
    <row r="587" spans="1:65" s="12" customFormat="1" ht="11.25">
      <c r="B587" s="196"/>
      <c r="C587" s="197"/>
      <c r="D587" s="191" t="s">
        <v>136</v>
      </c>
      <c r="E587" s="198" t="s">
        <v>1</v>
      </c>
      <c r="F587" s="199" t="s">
        <v>1687</v>
      </c>
      <c r="G587" s="197"/>
      <c r="H587" s="200">
        <v>9.7940000000000005</v>
      </c>
      <c r="I587" s="201"/>
      <c r="J587" s="197"/>
      <c r="K587" s="197"/>
      <c r="L587" s="202"/>
      <c r="M587" s="203"/>
      <c r="N587" s="204"/>
      <c r="O587" s="204"/>
      <c r="P587" s="204"/>
      <c r="Q587" s="204"/>
      <c r="R587" s="204"/>
      <c r="S587" s="204"/>
      <c r="T587" s="205"/>
      <c r="AT587" s="206" t="s">
        <v>136</v>
      </c>
      <c r="AU587" s="206" t="s">
        <v>83</v>
      </c>
      <c r="AV587" s="12" t="s">
        <v>85</v>
      </c>
      <c r="AW587" s="12" t="s">
        <v>31</v>
      </c>
      <c r="AX587" s="12" t="s">
        <v>75</v>
      </c>
      <c r="AY587" s="206" t="s">
        <v>126</v>
      </c>
    </row>
    <row r="588" spans="1:65" s="13" customFormat="1" ht="11.25">
      <c r="B588" s="207"/>
      <c r="C588" s="208"/>
      <c r="D588" s="191" t="s">
        <v>136</v>
      </c>
      <c r="E588" s="209" t="s">
        <v>1</v>
      </c>
      <c r="F588" s="210" t="s">
        <v>138</v>
      </c>
      <c r="G588" s="208"/>
      <c r="H588" s="211">
        <v>9.7940000000000005</v>
      </c>
      <c r="I588" s="212"/>
      <c r="J588" s="208"/>
      <c r="K588" s="208"/>
      <c r="L588" s="213"/>
      <c r="M588" s="214"/>
      <c r="N588" s="215"/>
      <c r="O588" s="215"/>
      <c r="P588" s="215"/>
      <c r="Q588" s="215"/>
      <c r="R588" s="215"/>
      <c r="S588" s="215"/>
      <c r="T588" s="216"/>
      <c r="AT588" s="217" t="s">
        <v>136</v>
      </c>
      <c r="AU588" s="217" t="s">
        <v>83</v>
      </c>
      <c r="AV588" s="13" t="s">
        <v>133</v>
      </c>
      <c r="AW588" s="13" t="s">
        <v>31</v>
      </c>
      <c r="AX588" s="13" t="s">
        <v>83</v>
      </c>
      <c r="AY588" s="217" t="s">
        <v>126</v>
      </c>
    </row>
    <row r="589" spans="1:65" s="2" customFormat="1" ht="16.5" customHeight="1">
      <c r="A589" s="33"/>
      <c r="B589" s="34"/>
      <c r="C589" s="228" t="s">
        <v>469</v>
      </c>
      <c r="D589" s="228" t="s">
        <v>433</v>
      </c>
      <c r="E589" s="229" t="s">
        <v>550</v>
      </c>
      <c r="F589" s="230" t="s">
        <v>551</v>
      </c>
      <c r="G589" s="231" t="s">
        <v>496</v>
      </c>
      <c r="H589" s="232">
        <v>9.7940000000000005</v>
      </c>
      <c r="I589" s="233"/>
      <c r="J589" s="234">
        <f>ROUND(I589*H589,2)</f>
        <v>0</v>
      </c>
      <c r="K589" s="230" t="s">
        <v>131</v>
      </c>
      <c r="L589" s="38"/>
      <c r="M589" s="235" t="s">
        <v>1</v>
      </c>
      <c r="N589" s="236" t="s">
        <v>40</v>
      </c>
      <c r="O589" s="70"/>
      <c r="P589" s="187">
        <f>O589*H589</f>
        <v>0</v>
      </c>
      <c r="Q589" s="187">
        <v>0</v>
      </c>
      <c r="R589" s="187">
        <f>Q589*H589</f>
        <v>0</v>
      </c>
      <c r="S589" s="187">
        <v>0</v>
      </c>
      <c r="T589" s="188">
        <f>S589*H589</f>
        <v>0</v>
      </c>
      <c r="U589" s="33"/>
      <c r="V589" s="33"/>
      <c r="W589" s="33"/>
      <c r="X589" s="33"/>
      <c r="Y589" s="33"/>
      <c r="Z589" s="33"/>
      <c r="AA589" s="33"/>
      <c r="AB589" s="33"/>
      <c r="AC589" s="33"/>
      <c r="AD589" s="33"/>
      <c r="AE589" s="33"/>
      <c r="AR589" s="189" t="s">
        <v>133</v>
      </c>
      <c r="AT589" s="189" t="s">
        <v>433</v>
      </c>
      <c r="AU589" s="189" t="s">
        <v>83</v>
      </c>
      <c r="AY589" s="16" t="s">
        <v>126</v>
      </c>
      <c r="BE589" s="190">
        <f>IF(N589="základní",J589,0)</f>
        <v>0</v>
      </c>
      <c r="BF589" s="190">
        <f>IF(N589="snížená",J589,0)</f>
        <v>0</v>
      </c>
      <c r="BG589" s="190">
        <f>IF(N589="zákl. přenesená",J589,0)</f>
        <v>0</v>
      </c>
      <c r="BH589" s="190">
        <f>IF(N589="sníž. přenesená",J589,0)</f>
        <v>0</v>
      </c>
      <c r="BI589" s="190">
        <f>IF(N589="nulová",J589,0)</f>
        <v>0</v>
      </c>
      <c r="BJ589" s="16" t="s">
        <v>83</v>
      </c>
      <c r="BK589" s="190">
        <f>ROUND(I589*H589,2)</f>
        <v>0</v>
      </c>
      <c r="BL589" s="16" t="s">
        <v>133</v>
      </c>
      <c r="BM589" s="189" t="s">
        <v>1694</v>
      </c>
    </row>
    <row r="590" spans="1:65" s="2" customFormat="1" ht="39">
      <c r="A590" s="33"/>
      <c r="B590" s="34"/>
      <c r="C590" s="35"/>
      <c r="D590" s="191" t="s">
        <v>135</v>
      </c>
      <c r="E590" s="35"/>
      <c r="F590" s="192" t="s">
        <v>553</v>
      </c>
      <c r="G590" s="35"/>
      <c r="H590" s="35"/>
      <c r="I590" s="193"/>
      <c r="J590" s="35"/>
      <c r="K590" s="35"/>
      <c r="L590" s="38"/>
      <c r="M590" s="194"/>
      <c r="N590" s="195"/>
      <c r="O590" s="70"/>
      <c r="P590" s="70"/>
      <c r="Q590" s="70"/>
      <c r="R590" s="70"/>
      <c r="S590" s="70"/>
      <c r="T590" s="71"/>
      <c r="U590" s="33"/>
      <c r="V590" s="33"/>
      <c r="W590" s="33"/>
      <c r="X590" s="33"/>
      <c r="Y590" s="33"/>
      <c r="Z590" s="33"/>
      <c r="AA590" s="33"/>
      <c r="AB590" s="33"/>
      <c r="AC590" s="33"/>
      <c r="AD590" s="33"/>
      <c r="AE590" s="33"/>
      <c r="AT590" s="16" t="s">
        <v>135</v>
      </c>
      <c r="AU590" s="16" t="s">
        <v>83</v>
      </c>
    </row>
    <row r="591" spans="1:65" s="12" customFormat="1" ht="11.25">
      <c r="B591" s="196"/>
      <c r="C591" s="197"/>
      <c r="D591" s="191" t="s">
        <v>136</v>
      </c>
      <c r="E591" s="198" t="s">
        <v>1</v>
      </c>
      <c r="F591" s="199" t="s">
        <v>1687</v>
      </c>
      <c r="G591" s="197"/>
      <c r="H591" s="200">
        <v>9.7940000000000005</v>
      </c>
      <c r="I591" s="201"/>
      <c r="J591" s="197"/>
      <c r="K591" s="197"/>
      <c r="L591" s="202"/>
      <c r="M591" s="203"/>
      <c r="N591" s="204"/>
      <c r="O591" s="204"/>
      <c r="P591" s="204"/>
      <c r="Q591" s="204"/>
      <c r="R591" s="204"/>
      <c r="S591" s="204"/>
      <c r="T591" s="205"/>
      <c r="AT591" s="206" t="s">
        <v>136</v>
      </c>
      <c r="AU591" s="206" t="s">
        <v>83</v>
      </c>
      <c r="AV591" s="12" t="s">
        <v>85</v>
      </c>
      <c r="AW591" s="12" t="s">
        <v>31</v>
      </c>
      <c r="AX591" s="12" t="s">
        <v>75</v>
      </c>
      <c r="AY591" s="206" t="s">
        <v>126</v>
      </c>
    </row>
    <row r="592" spans="1:65" s="13" customFormat="1" ht="11.25">
      <c r="B592" s="207"/>
      <c r="C592" s="208"/>
      <c r="D592" s="191" t="s">
        <v>136</v>
      </c>
      <c r="E592" s="209" t="s">
        <v>1</v>
      </c>
      <c r="F592" s="210" t="s">
        <v>138</v>
      </c>
      <c r="G592" s="208"/>
      <c r="H592" s="211">
        <v>9.7940000000000005</v>
      </c>
      <c r="I592" s="212"/>
      <c r="J592" s="208"/>
      <c r="K592" s="208"/>
      <c r="L592" s="213"/>
      <c r="M592" s="214"/>
      <c r="N592" s="215"/>
      <c r="O592" s="215"/>
      <c r="P592" s="215"/>
      <c r="Q592" s="215"/>
      <c r="R592" s="215"/>
      <c r="S592" s="215"/>
      <c r="T592" s="216"/>
      <c r="AT592" s="217" t="s">
        <v>136</v>
      </c>
      <c r="AU592" s="217" t="s">
        <v>83</v>
      </c>
      <c r="AV592" s="13" t="s">
        <v>133</v>
      </c>
      <c r="AW592" s="13" t="s">
        <v>31</v>
      </c>
      <c r="AX592" s="13" t="s">
        <v>83</v>
      </c>
      <c r="AY592" s="217" t="s">
        <v>126</v>
      </c>
    </row>
    <row r="593" spans="1:65" s="2" customFormat="1" ht="24.2" customHeight="1">
      <c r="A593" s="33"/>
      <c r="B593" s="34"/>
      <c r="C593" s="228" t="s">
        <v>476</v>
      </c>
      <c r="D593" s="228" t="s">
        <v>433</v>
      </c>
      <c r="E593" s="229" t="s">
        <v>521</v>
      </c>
      <c r="F593" s="230" t="s">
        <v>522</v>
      </c>
      <c r="G593" s="231" t="s">
        <v>496</v>
      </c>
      <c r="H593" s="232">
        <v>9.7940000000000005</v>
      </c>
      <c r="I593" s="233"/>
      <c r="J593" s="234">
        <f>ROUND(I593*H593,2)</f>
        <v>0</v>
      </c>
      <c r="K593" s="230" t="s">
        <v>131</v>
      </c>
      <c r="L593" s="38"/>
      <c r="M593" s="235" t="s">
        <v>1</v>
      </c>
      <c r="N593" s="236" t="s">
        <v>40</v>
      </c>
      <c r="O593" s="70"/>
      <c r="P593" s="187">
        <f>O593*H593</f>
        <v>0</v>
      </c>
      <c r="Q593" s="187">
        <v>0</v>
      </c>
      <c r="R593" s="187">
        <f>Q593*H593</f>
        <v>0</v>
      </c>
      <c r="S593" s="187">
        <v>0</v>
      </c>
      <c r="T593" s="188">
        <f>S593*H593</f>
        <v>0</v>
      </c>
      <c r="U593" s="33"/>
      <c r="V593" s="33"/>
      <c r="W593" s="33"/>
      <c r="X593" s="33"/>
      <c r="Y593" s="33"/>
      <c r="Z593" s="33"/>
      <c r="AA593" s="33"/>
      <c r="AB593" s="33"/>
      <c r="AC593" s="33"/>
      <c r="AD593" s="33"/>
      <c r="AE593" s="33"/>
      <c r="AR593" s="189" t="s">
        <v>133</v>
      </c>
      <c r="AT593" s="189" t="s">
        <v>433</v>
      </c>
      <c r="AU593" s="189" t="s">
        <v>83</v>
      </c>
      <c r="AY593" s="16" t="s">
        <v>126</v>
      </c>
      <c r="BE593" s="190">
        <f>IF(N593="základní",J593,0)</f>
        <v>0</v>
      </c>
      <c r="BF593" s="190">
        <f>IF(N593="snížená",J593,0)</f>
        <v>0</v>
      </c>
      <c r="BG593" s="190">
        <f>IF(N593="zákl. přenesená",J593,0)</f>
        <v>0</v>
      </c>
      <c r="BH593" s="190">
        <f>IF(N593="sníž. přenesená",J593,0)</f>
        <v>0</v>
      </c>
      <c r="BI593" s="190">
        <f>IF(N593="nulová",J593,0)</f>
        <v>0</v>
      </c>
      <c r="BJ593" s="16" t="s">
        <v>83</v>
      </c>
      <c r="BK593" s="190">
        <f>ROUND(I593*H593,2)</f>
        <v>0</v>
      </c>
      <c r="BL593" s="16" t="s">
        <v>133</v>
      </c>
      <c r="BM593" s="189" t="s">
        <v>1695</v>
      </c>
    </row>
    <row r="594" spans="1:65" s="2" customFormat="1" ht="48.75">
      <c r="A594" s="33"/>
      <c r="B594" s="34"/>
      <c r="C594" s="35"/>
      <c r="D594" s="191" t="s">
        <v>135</v>
      </c>
      <c r="E594" s="35"/>
      <c r="F594" s="192" t="s">
        <v>524</v>
      </c>
      <c r="G594" s="35"/>
      <c r="H594" s="35"/>
      <c r="I594" s="193"/>
      <c r="J594" s="35"/>
      <c r="K594" s="35"/>
      <c r="L594" s="38"/>
      <c r="M594" s="194"/>
      <c r="N594" s="195"/>
      <c r="O594" s="70"/>
      <c r="P594" s="70"/>
      <c r="Q594" s="70"/>
      <c r="R594" s="70"/>
      <c r="S594" s="70"/>
      <c r="T594" s="71"/>
      <c r="U594" s="33"/>
      <c r="V594" s="33"/>
      <c r="W594" s="33"/>
      <c r="X594" s="33"/>
      <c r="Y594" s="33"/>
      <c r="Z594" s="33"/>
      <c r="AA594" s="33"/>
      <c r="AB594" s="33"/>
      <c r="AC594" s="33"/>
      <c r="AD594" s="33"/>
      <c r="AE594" s="33"/>
      <c r="AT594" s="16" t="s">
        <v>135</v>
      </c>
      <c r="AU594" s="16" t="s">
        <v>83</v>
      </c>
    </row>
    <row r="595" spans="1:65" s="12" customFormat="1" ht="11.25">
      <c r="B595" s="196"/>
      <c r="C595" s="197"/>
      <c r="D595" s="191" t="s">
        <v>136</v>
      </c>
      <c r="E595" s="198" t="s">
        <v>1</v>
      </c>
      <c r="F595" s="199" t="s">
        <v>1687</v>
      </c>
      <c r="G595" s="197"/>
      <c r="H595" s="200">
        <v>9.7940000000000005</v>
      </c>
      <c r="I595" s="201"/>
      <c r="J595" s="197"/>
      <c r="K595" s="197"/>
      <c r="L595" s="202"/>
      <c r="M595" s="203"/>
      <c r="N595" s="204"/>
      <c r="O595" s="204"/>
      <c r="P595" s="204"/>
      <c r="Q595" s="204"/>
      <c r="R595" s="204"/>
      <c r="S595" s="204"/>
      <c r="T595" s="205"/>
      <c r="AT595" s="206" t="s">
        <v>136</v>
      </c>
      <c r="AU595" s="206" t="s">
        <v>83</v>
      </c>
      <c r="AV595" s="12" t="s">
        <v>85</v>
      </c>
      <c r="AW595" s="12" t="s">
        <v>31</v>
      </c>
      <c r="AX595" s="12" t="s">
        <v>75</v>
      </c>
      <c r="AY595" s="206" t="s">
        <v>126</v>
      </c>
    </row>
    <row r="596" spans="1:65" s="13" customFormat="1" ht="11.25">
      <c r="B596" s="207"/>
      <c r="C596" s="208"/>
      <c r="D596" s="191" t="s">
        <v>136</v>
      </c>
      <c r="E596" s="209" t="s">
        <v>1</v>
      </c>
      <c r="F596" s="210" t="s">
        <v>138</v>
      </c>
      <c r="G596" s="208"/>
      <c r="H596" s="211">
        <v>9.7940000000000005</v>
      </c>
      <c r="I596" s="212"/>
      <c r="J596" s="208"/>
      <c r="K596" s="208"/>
      <c r="L596" s="213"/>
      <c r="M596" s="214"/>
      <c r="N596" s="215"/>
      <c r="O596" s="215"/>
      <c r="P596" s="215"/>
      <c r="Q596" s="215"/>
      <c r="R596" s="215"/>
      <c r="S596" s="215"/>
      <c r="T596" s="216"/>
      <c r="AT596" s="217" t="s">
        <v>136</v>
      </c>
      <c r="AU596" s="217" t="s">
        <v>83</v>
      </c>
      <c r="AV596" s="13" t="s">
        <v>133</v>
      </c>
      <c r="AW596" s="13" t="s">
        <v>31</v>
      </c>
      <c r="AX596" s="13" t="s">
        <v>83</v>
      </c>
      <c r="AY596" s="217" t="s">
        <v>126</v>
      </c>
    </row>
    <row r="597" spans="1:65" s="2" customFormat="1" ht="24.2" customHeight="1">
      <c r="A597" s="33"/>
      <c r="B597" s="34"/>
      <c r="C597" s="228" t="s">
        <v>482</v>
      </c>
      <c r="D597" s="228" t="s">
        <v>433</v>
      </c>
      <c r="E597" s="229" t="s">
        <v>502</v>
      </c>
      <c r="F597" s="230" t="s">
        <v>503</v>
      </c>
      <c r="G597" s="231" t="s">
        <v>496</v>
      </c>
      <c r="H597" s="232">
        <v>5.3339999999999996</v>
      </c>
      <c r="I597" s="233"/>
      <c r="J597" s="234">
        <f>ROUND(I597*H597,2)</f>
        <v>0</v>
      </c>
      <c r="K597" s="230" t="s">
        <v>131</v>
      </c>
      <c r="L597" s="38"/>
      <c r="M597" s="235" t="s">
        <v>1</v>
      </c>
      <c r="N597" s="236" t="s">
        <v>40</v>
      </c>
      <c r="O597" s="70"/>
      <c r="P597" s="187">
        <f>O597*H597</f>
        <v>0</v>
      </c>
      <c r="Q597" s="187">
        <v>0</v>
      </c>
      <c r="R597" s="187">
        <f>Q597*H597</f>
        <v>0</v>
      </c>
      <c r="S597" s="187">
        <v>0</v>
      </c>
      <c r="T597" s="188">
        <f>S597*H597</f>
        <v>0</v>
      </c>
      <c r="U597" s="33"/>
      <c r="V597" s="33"/>
      <c r="W597" s="33"/>
      <c r="X597" s="33"/>
      <c r="Y597" s="33"/>
      <c r="Z597" s="33"/>
      <c r="AA597" s="33"/>
      <c r="AB597" s="33"/>
      <c r="AC597" s="33"/>
      <c r="AD597" s="33"/>
      <c r="AE597" s="33"/>
      <c r="AR597" s="189" t="s">
        <v>133</v>
      </c>
      <c r="AT597" s="189" t="s">
        <v>433</v>
      </c>
      <c r="AU597" s="189" t="s">
        <v>83</v>
      </c>
      <c r="AY597" s="16" t="s">
        <v>126</v>
      </c>
      <c r="BE597" s="190">
        <f>IF(N597="základní",J597,0)</f>
        <v>0</v>
      </c>
      <c r="BF597" s="190">
        <f>IF(N597="snížená",J597,0)</f>
        <v>0</v>
      </c>
      <c r="BG597" s="190">
        <f>IF(N597="zákl. přenesená",J597,0)</f>
        <v>0</v>
      </c>
      <c r="BH597" s="190">
        <f>IF(N597="sníž. přenesená",J597,0)</f>
        <v>0</v>
      </c>
      <c r="BI597" s="190">
        <f>IF(N597="nulová",J597,0)</f>
        <v>0</v>
      </c>
      <c r="BJ597" s="16" t="s">
        <v>83</v>
      </c>
      <c r="BK597" s="190">
        <f>ROUND(I597*H597,2)</f>
        <v>0</v>
      </c>
      <c r="BL597" s="16" t="s">
        <v>133</v>
      </c>
      <c r="BM597" s="189" t="s">
        <v>1696</v>
      </c>
    </row>
    <row r="598" spans="1:65" s="2" customFormat="1" ht="58.5">
      <c r="A598" s="33"/>
      <c r="B598" s="34"/>
      <c r="C598" s="35"/>
      <c r="D598" s="191" t="s">
        <v>135</v>
      </c>
      <c r="E598" s="35"/>
      <c r="F598" s="192" t="s">
        <v>505</v>
      </c>
      <c r="G598" s="35"/>
      <c r="H598" s="35"/>
      <c r="I598" s="193"/>
      <c r="J598" s="35"/>
      <c r="K598" s="35"/>
      <c r="L598" s="38"/>
      <c r="M598" s="194"/>
      <c r="N598" s="195"/>
      <c r="O598" s="70"/>
      <c r="P598" s="70"/>
      <c r="Q598" s="70"/>
      <c r="R598" s="70"/>
      <c r="S598" s="70"/>
      <c r="T598" s="71"/>
      <c r="U598" s="33"/>
      <c r="V598" s="33"/>
      <c r="W598" s="33"/>
      <c r="X598" s="33"/>
      <c r="Y598" s="33"/>
      <c r="Z598" s="33"/>
      <c r="AA598" s="33"/>
      <c r="AB598" s="33"/>
      <c r="AC598" s="33"/>
      <c r="AD598" s="33"/>
      <c r="AE598" s="33"/>
      <c r="AT598" s="16" t="s">
        <v>135</v>
      </c>
      <c r="AU598" s="16" t="s">
        <v>83</v>
      </c>
    </row>
    <row r="599" spans="1:65" s="12" customFormat="1" ht="11.25">
      <c r="B599" s="196"/>
      <c r="C599" s="197"/>
      <c r="D599" s="191" t="s">
        <v>136</v>
      </c>
      <c r="E599" s="198" t="s">
        <v>1</v>
      </c>
      <c r="F599" s="199" t="s">
        <v>1697</v>
      </c>
      <c r="G599" s="197"/>
      <c r="H599" s="200">
        <v>0.20899999999999999</v>
      </c>
      <c r="I599" s="201"/>
      <c r="J599" s="197"/>
      <c r="K599" s="197"/>
      <c r="L599" s="202"/>
      <c r="M599" s="203"/>
      <c r="N599" s="204"/>
      <c r="O599" s="204"/>
      <c r="P599" s="204"/>
      <c r="Q599" s="204"/>
      <c r="R599" s="204"/>
      <c r="S599" s="204"/>
      <c r="T599" s="205"/>
      <c r="AT599" s="206" t="s">
        <v>136</v>
      </c>
      <c r="AU599" s="206" t="s">
        <v>83</v>
      </c>
      <c r="AV599" s="12" t="s">
        <v>85</v>
      </c>
      <c r="AW599" s="12" t="s">
        <v>31</v>
      </c>
      <c r="AX599" s="12" t="s">
        <v>75</v>
      </c>
      <c r="AY599" s="206" t="s">
        <v>126</v>
      </c>
    </row>
    <row r="600" spans="1:65" s="12" customFormat="1" ht="11.25">
      <c r="B600" s="196"/>
      <c r="C600" s="197"/>
      <c r="D600" s="191" t="s">
        <v>136</v>
      </c>
      <c r="E600" s="198" t="s">
        <v>1</v>
      </c>
      <c r="F600" s="199" t="s">
        <v>1698</v>
      </c>
      <c r="G600" s="197"/>
      <c r="H600" s="200">
        <v>0.54500000000000004</v>
      </c>
      <c r="I600" s="201"/>
      <c r="J600" s="197"/>
      <c r="K600" s="197"/>
      <c r="L600" s="202"/>
      <c r="M600" s="203"/>
      <c r="N600" s="204"/>
      <c r="O600" s="204"/>
      <c r="P600" s="204"/>
      <c r="Q600" s="204"/>
      <c r="R600" s="204"/>
      <c r="S600" s="204"/>
      <c r="T600" s="205"/>
      <c r="AT600" s="206" t="s">
        <v>136</v>
      </c>
      <c r="AU600" s="206" t="s">
        <v>83</v>
      </c>
      <c r="AV600" s="12" t="s">
        <v>85</v>
      </c>
      <c r="AW600" s="12" t="s">
        <v>31</v>
      </c>
      <c r="AX600" s="12" t="s">
        <v>75</v>
      </c>
      <c r="AY600" s="206" t="s">
        <v>126</v>
      </c>
    </row>
    <row r="601" spans="1:65" s="12" customFormat="1" ht="11.25">
      <c r="B601" s="196"/>
      <c r="C601" s="197"/>
      <c r="D601" s="191" t="s">
        <v>136</v>
      </c>
      <c r="E601" s="198" t="s">
        <v>1</v>
      </c>
      <c r="F601" s="199" t="s">
        <v>1699</v>
      </c>
      <c r="G601" s="197"/>
      <c r="H601" s="200">
        <v>0.48</v>
      </c>
      <c r="I601" s="201"/>
      <c r="J601" s="197"/>
      <c r="K601" s="197"/>
      <c r="L601" s="202"/>
      <c r="M601" s="203"/>
      <c r="N601" s="204"/>
      <c r="O601" s="204"/>
      <c r="P601" s="204"/>
      <c r="Q601" s="204"/>
      <c r="R601" s="204"/>
      <c r="S601" s="204"/>
      <c r="T601" s="205"/>
      <c r="AT601" s="206" t="s">
        <v>136</v>
      </c>
      <c r="AU601" s="206" t="s">
        <v>83</v>
      </c>
      <c r="AV601" s="12" t="s">
        <v>85</v>
      </c>
      <c r="AW601" s="12" t="s">
        <v>31</v>
      </c>
      <c r="AX601" s="12" t="s">
        <v>75</v>
      </c>
      <c r="AY601" s="206" t="s">
        <v>126</v>
      </c>
    </row>
    <row r="602" spans="1:65" s="12" customFormat="1" ht="11.25">
      <c r="B602" s="196"/>
      <c r="C602" s="197"/>
      <c r="D602" s="191" t="s">
        <v>136</v>
      </c>
      <c r="E602" s="198" t="s">
        <v>1</v>
      </c>
      <c r="F602" s="199" t="s">
        <v>1700</v>
      </c>
      <c r="G602" s="197"/>
      <c r="H602" s="200">
        <v>1.0049999999999999</v>
      </c>
      <c r="I602" s="201"/>
      <c r="J602" s="197"/>
      <c r="K602" s="197"/>
      <c r="L602" s="202"/>
      <c r="M602" s="203"/>
      <c r="N602" s="204"/>
      <c r="O602" s="204"/>
      <c r="P602" s="204"/>
      <c r="Q602" s="204"/>
      <c r="R602" s="204"/>
      <c r="S602" s="204"/>
      <c r="T602" s="205"/>
      <c r="AT602" s="206" t="s">
        <v>136</v>
      </c>
      <c r="AU602" s="206" t="s">
        <v>83</v>
      </c>
      <c r="AV602" s="12" t="s">
        <v>85</v>
      </c>
      <c r="AW602" s="12" t="s">
        <v>31</v>
      </c>
      <c r="AX602" s="12" t="s">
        <v>75</v>
      </c>
      <c r="AY602" s="206" t="s">
        <v>126</v>
      </c>
    </row>
    <row r="603" spans="1:65" s="12" customFormat="1" ht="11.25">
      <c r="B603" s="196"/>
      <c r="C603" s="197"/>
      <c r="D603" s="191" t="s">
        <v>136</v>
      </c>
      <c r="E603" s="198" t="s">
        <v>1</v>
      </c>
      <c r="F603" s="199" t="s">
        <v>1701</v>
      </c>
      <c r="G603" s="197"/>
      <c r="H603" s="200">
        <v>0.37</v>
      </c>
      <c r="I603" s="201"/>
      <c r="J603" s="197"/>
      <c r="K603" s="197"/>
      <c r="L603" s="202"/>
      <c r="M603" s="203"/>
      <c r="N603" s="204"/>
      <c r="O603" s="204"/>
      <c r="P603" s="204"/>
      <c r="Q603" s="204"/>
      <c r="R603" s="204"/>
      <c r="S603" s="204"/>
      <c r="T603" s="205"/>
      <c r="AT603" s="206" t="s">
        <v>136</v>
      </c>
      <c r="AU603" s="206" t="s">
        <v>83</v>
      </c>
      <c r="AV603" s="12" t="s">
        <v>85</v>
      </c>
      <c r="AW603" s="12" t="s">
        <v>31</v>
      </c>
      <c r="AX603" s="12" t="s">
        <v>75</v>
      </c>
      <c r="AY603" s="206" t="s">
        <v>126</v>
      </c>
    </row>
    <row r="604" spans="1:65" s="12" customFormat="1" ht="11.25">
      <c r="B604" s="196"/>
      <c r="C604" s="197"/>
      <c r="D604" s="191" t="s">
        <v>136</v>
      </c>
      <c r="E604" s="198" t="s">
        <v>1</v>
      </c>
      <c r="F604" s="199" t="s">
        <v>1702</v>
      </c>
      <c r="G604" s="197"/>
      <c r="H604" s="200">
        <v>0.97499999999999998</v>
      </c>
      <c r="I604" s="201"/>
      <c r="J604" s="197"/>
      <c r="K604" s="197"/>
      <c r="L604" s="202"/>
      <c r="M604" s="203"/>
      <c r="N604" s="204"/>
      <c r="O604" s="204"/>
      <c r="P604" s="204"/>
      <c r="Q604" s="204"/>
      <c r="R604" s="204"/>
      <c r="S604" s="204"/>
      <c r="T604" s="205"/>
      <c r="AT604" s="206" t="s">
        <v>136</v>
      </c>
      <c r="AU604" s="206" t="s">
        <v>83</v>
      </c>
      <c r="AV604" s="12" t="s">
        <v>85</v>
      </c>
      <c r="AW604" s="12" t="s">
        <v>31</v>
      </c>
      <c r="AX604" s="12" t="s">
        <v>75</v>
      </c>
      <c r="AY604" s="206" t="s">
        <v>126</v>
      </c>
    </row>
    <row r="605" spans="1:65" s="12" customFormat="1" ht="11.25">
      <c r="B605" s="196"/>
      <c r="C605" s="197"/>
      <c r="D605" s="191" t="s">
        <v>136</v>
      </c>
      <c r="E605" s="198" t="s">
        <v>1</v>
      </c>
      <c r="F605" s="199" t="s">
        <v>1703</v>
      </c>
      <c r="G605" s="197"/>
      <c r="H605" s="200">
        <v>0.34499999999999997</v>
      </c>
      <c r="I605" s="201"/>
      <c r="J605" s="197"/>
      <c r="K605" s="197"/>
      <c r="L605" s="202"/>
      <c r="M605" s="203"/>
      <c r="N605" s="204"/>
      <c r="O605" s="204"/>
      <c r="P605" s="204"/>
      <c r="Q605" s="204"/>
      <c r="R605" s="204"/>
      <c r="S605" s="204"/>
      <c r="T605" s="205"/>
      <c r="AT605" s="206" t="s">
        <v>136</v>
      </c>
      <c r="AU605" s="206" t="s">
        <v>83</v>
      </c>
      <c r="AV605" s="12" t="s">
        <v>85</v>
      </c>
      <c r="AW605" s="12" t="s">
        <v>31</v>
      </c>
      <c r="AX605" s="12" t="s">
        <v>75</v>
      </c>
      <c r="AY605" s="206" t="s">
        <v>126</v>
      </c>
    </row>
    <row r="606" spans="1:65" s="12" customFormat="1" ht="11.25">
      <c r="B606" s="196"/>
      <c r="C606" s="197"/>
      <c r="D606" s="191" t="s">
        <v>136</v>
      </c>
      <c r="E606" s="198" t="s">
        <v>1</v>
      </c>
      <c r="F606" s="199" t="s">
        <v>1704</v>
      </c>
      <c r="G606" s="197"/>
      <c r="H606" s="200">
        <v>0.34499999999999997</v>
      </c>
      <c r="I606" s="201"/>
      <c r="J606" s="197"/>
      <c r="K606" s="197"/>
      <c r="L606" s="202"/>
      <c r="M606" s="203"/>
      <c r="N606" s="204"/>
      <c r="O606" s="204"/>
      <c r="P606" s="204"/>
      <c r="Q606" s="204"/>
      <c r="R606" s="204"/>
      <c r="S606" s="204"/>
      <c r="T606" s="205"/>
      <c r="AT606" s="206" t="s">
        <v>136</v>
      </c>
      <c r="AU606" s="206" t="s">
        <v>83</v>
      </c>
      <c r="AV606" s="12" t="s">
        <v>85</v>
      </c>
      <c r="AW606" s="12" t="s">
        <v>31</v>
      </c>
      <c r="AX606" s="12" t="s">
        <v>75</v>
      </c>
      <c r="AY606" s="206" t="s">
        <v>126</v>
      </c>
    </row>
    <row r="607" spans="1:65" s="12" customFormat="1" ht="11.25">
      <c r="B607" s="196"/>
      <c r="C607" s="197"/>
      <c r="D607" s="191" t="s">
        <v>136</v>
      </c>
      <c r="E607" s="198" t="s">
        <v>1</v>
      </c>
      <c r="F607" s="199" t="s">
        <v>1705</v>
      </c>
      <c r="G607" s="197"/>
      <c r="H607" s="200">
        <v>0.505</v>
      </c>
      <c r="I607" s="201"/>
      <c r="J607" s="197"/>
      <c r="K607" s="197"/>
      <c r="L607" s="202"/>
      <c r="M607" s="203"/>
      <c r="N607" s="204"/>
      <c r="O607" s="204"/>
      <c r="P607" s="204"/>
      <c r="Q607" s="204"/>
      <c r="R607" s="204"/>
      <c r="S607" s="204"/>
      <c r="T607" s="205"/>
      <c r="AT607" s="206" t="s">
        <v>136</v>
      </c>
      <c r="AU607" s="206" t="s">
        <v>83</v>
      </c>
      <c r="AV607" s="12" t="s">
        <v>85</v>
      </c>
      <c r="AW607" s="12" t="s">
        <v>31</v>
      </c>
      <c r="AX607" s="12" t="s">
        <v>75</v>
      </c>
      <c r="AY607" s="206" t="s">
        <v>126</v>
      </c>
    </row>
    <row r="608" spans="1:65" s="12" customFormat="1" ht="11.25">
      <c r="B608" s="196"/>
      <c r="C608" s="197"/>
      <c r="D608" s="191" t="s">
        <v>136</v>
      </c>
      <c r="E608" s="198" t="s">
        <v>1</v>
      </c>
      <c r="F608" s="199" t="s">
        <v>1706</v>
      </c>
      <c r="G608" s="197"/>
      <c r="H608" s="200">
        <v>0.55500000000000005</v>
      </c>
      <c r="I608" s="201"/>
      <c r="J608" s="197"/>
      <c r="K608" s="197"/>
      <c r="L608" s="202"/>
      <c r="M608" s="203"/>
      <c r="N608" s="204"/>
      <c r="O608" s="204"/>
      <c r="P608" s="204"/>
      <c r="Q608" s="204"/>
      <c r="R608" s="204"/>
      <c r="S608" s="204"/>
      <c r="T608" s="205"/>
      <c r="AT608" s="206" t="s">
        <v>136</v>
      </c>
      <c r="AU608" s="206" t="s">
        <v>83</v>
      </c>
      <c r="AV608" s="12" t="s">
        <v>85</v>
      </c>
      <c r="AW608" s="12" t="s">
        <v>31</v>
      </c>
      <c r="AX608" s="12" t="s">
        <v>75</v>
      </c>
      <c r="AY608" s="206" t="s">
        <v>126</v>
      </c>
    </row>
    <row r="609" spans="1:65" s="13" customFormat="1" ht="11.25">
      <c r="B609" s="207"/>
      <c r="C609" s="208"/>
      <c r="D609" s="191" t="s">
        <v>136</v>
      </c>
      <c r="E609" s="209" t="s">
        <v>1</v>
      </c>
      <c r="F609" s="210" t="s">
        <v>138</v>
      </c>
      <c r="G609" s="208"/>
      <c r="H609" s="211">
        <v>5.3339999999999996</v>
      </c>
      <c r="I609" s="212"/>
      <c r="J609" s="208"/>
      <c r="K609" s="208"/>
      <c r="L609" s="213"/>
      <c r="M609" s="214"/>
      <c r="N609" s="215"/>
      <c r="O609" s="215"/>
      <c r="P609" s="215"/>
      <c r="Q609" s="215"/>
      <c r="R609" s="215"/>
      <c r="S609" s="215"/>
      <c r="T609" s="216"/>
      <c r="AT609" s="217" t="s">
        <v>136</v>
      </c>
      <c r="AU609" s="217" t="s">
        <v>83</v>
      </c>
      <c r="AV609" s="13" t="s">
        <v>133</v>
      </c>
      <c r="AW609" s="13" t="s">
        <v>31</v>
      </c>
      <c r="AX609" s="13" t="s">
        <v>83</v>
      </c>
      <c r="AY609" s="217" t="s">
        <v>126</v>
      </c>
    </row>
    <row r="610" spans="1:65" s="2" customFormat="1" ht="24.2" customHeight="1">
      <c r="A610" s="33"/>
      <c r="B610" s="34"/>
      <c r="C610" s="228" t="s">
        <v>493</v>
      </c>
      <c r="D610" s="228" t="s">
        <v>433</v>
      </c>
      <c r="E610" s="229" t="s">
        <v>509</v>
      </c>
      <c r="F610" s="230" t="s">
        <v>510</v>
      </c>
      <c r="G610" s="231" t="s">
        <v>496</v>
      </c>
      <c r="H610" s="232">
        <v>4.46</v>
      </c>
      <c r="I610" s="233"/>
      <c r="J610" s="234">
        <f>ROUND(I610*H610,2)</f>
        <v>0</v>
      </c>
      <c r="K610" s="230" t="s">
        <v>131</v>
      </c>
      <c r="L610" s="38"/>
      <c r="M610" s="235" t="s">
        <v>1</v>
      </c>
      <c r="N610" s="236" t="s">
        <v>40</v>
      </c>
      <c r="O610" s="70"/>
      <c r="P610" s="187">
        <f>O610*H610</f>
        <v>0</v>
      </c>
      <c r="Q610" s="187">
        <v>0</v>
      </c>
      <c r="R610" s="187">
        <f>Q610*H610</f>
        <v>0</v>
      </c>
      <c r="S610" s="187">
        <v>0</v>
      </c>
      <c r="T610" s="188">
        <f>S610*H610</f>
        <v>0</v>
      </c>
      <c r="U610" s="33"/>
      <c r="V610" s="33"/>
      <c r="W610" s="33"/>
      <c r="X610" s="33"/>
      <c r="Y610" s="33"/>
      <c r="Z610" s="33"/>
      <c r="AA610" s="33"/>
      <c r="AB610" s="33"/>
      <c r="AC610" s="33"/>
      <c r="AD610" s="33"/>
      <c r="AE610" s="33"/>
      <c r="AR610" s="189" t="s">
        <v>133</v>
      </c>
      <c r="AT610" s="189" t="s">
        <v>433</v>
      </c>
      <c r="AU610" s="189" t="s">
        <v>83</v>
      </c>
      <c r="AY610" s="16" t="s">
        <v>126</v>
      </c>
      <c r="BE610" s="190">
        <f>IF(N610="základní",J610,0)</f>
        <v>0</v>
      </c>
      <c r="BF610" s="190">
        <f>IF(N610="snížená",J610,0)</f>
        <v>0</v>
      </c>
      <c r="BG610" s="190">
        <f>IF(N610="zákl. přenesená",J610,0)</f>
        <v>0</v>
      </c>
      <c r="BH610" s="190">
        <f>IF(N610="sníž. přenesená",J610,0)</f>
        <v>0</v>
      </c>
      <c r="BI610" s="190">
        <f>IF(N610="nulová",J610,0)</f>
        <v>0</v>
      </c>
      <c r="BJ610" s="16" t="s">
        <v>83</v>
      </c>
      <c r="BK610" s="190">
        <f>ROUND(I610*H610,2)</f>
        <v>0</v>
      </c>
      <c r="BL610" s="16" t="s">
        <v>133</v>
      </c>
      <c r="BM610" s="189" t="s">
        <v>1707</v>
      </c>
    </row>
    <row r="611" spans="1:65" s="2" customFormat="1" ht="58.5">
      <c r="A611" s="33"/>
      <c r="B611" s="34"/>
      <c r="C611" s="35"/>
      <c r="D611" s="191" t="s">
        <v>135</v>
      </c>
      <c r="E611" s="35"/>
      <c r="F611" s="192" t="s">
        <v>512</v>
      </c>
      <c r="G611" s="35"/>
      <c r="H611" s="35"/>
      <c r="I611" s="193"/>
      <c r="J611" s="35"/>
      <c r="K611" s="35"/>
      <c r="L611" s="38"/>
      <c r="M611" s="194"/>
      <c r="N611" s="195"/>
      <c r="O611" s="70"/>
      <c r="P611" s="70"/>
      <c r="Q611" s="70"/>
      <c r="R611" s="70"/>
      <c r="S611" s="70"/>
      <c r="T611" s="71"/>
      <c r="U611" s="33"/>
      <c r="V611" s="33"/>
      <c r="W611" s="33"/>
      <c r="X611" s="33"/>
      <c r="Y611" s="33"/>
      <c r="Z611" s="33"/>
      <c r="AA611" s="33"/>
      <c r="AB611" s="33"/>
      <c r="AC611" s="33"/>
      <c r="AD611" s="33"/>
      <c r="AE611" s="33"/>
      <c r="AT611" s="16" t="s">
        <v>135</v>
      </c>
      <c r="AU611" s="16" t="s">
        <v>83</v>
      </c>
    </row>
    <row r="612" spans="1:65" s="12" customFormat="1" ht="11.25">
      <c r="B612" s="196"/>
      <c r="C612" s="197"/>
      <c r="D612" s="191" t="s">
        <v>136</v>
      </c>
      <c r="E612" s="198" t="s">
        <v>1</v>
      </c>
      <c r="F612" s="199" t="s">
        <v>1708</v>
      </c>
      <c r="G612" s="197"/>
      <c r="H612" s="200">
        <v>0.03</v>
      </c>
      <c r="I612" s="201"/>
      <c r="J612" s="197"/>
      <c r="K612" s="197"/>
      <c r="L612" s="202"/>
      <c r="M612" s="203"/>
      <c r="N612" s="204"/>
      <c r="O612" s="204"/>
      <c r="P612" s="204"/>
      <c r="Q612" s="204"/>
      <c r="R612" s="204"/>
      <c r="S612" s="204"/>
      <c r="T612" s="205"/>
      <c r="AT612" s="206" t="s">
        <v>136</v>
      </c>
      <c r="AU612" s="206" t="s">
        <v>83</v>
      </c>
      <c r="AV612" s="12" t="s">
        <v>85</v>
      </c>
      <c r="AW612" s="12" t="s">
        <v>31</v>
      </c>
      <c r="AX612" s="12" t="s">
        <v>75</v>
      </c>
      <c r="AY612" s="206" t="s">
        <v>126</v>
      </c>
    </row>
    <row r="613" spans="1:65" s="12" customFormat="1" ht="11.25">
      <c r="B613" s="196"/>
      <c r="C613" s="197"/>
      <c r="D613" s="191" t="s">
        <v>136</v>
      </c>
      <c r="E613" s="198" t="s">
        <v>1</v>
      </c>
      <c r="F613" s="199" t="s">
        <v>1709</v>
      </c>
      <c r="G613" s="197"/>
      <c r="H613" s="200">
        <v>1.1299999999999999</v>
      </c>
      <c r="I613" s="201"/>
      <c r="J613" s="197"/>
      <c r="K613" s="197"/>
      <c r="L613" s="202"/>
      <c r="M613" s="203"/>
      <c r="N613" s="204"/>
      <c r="O613" s="204"/>
      <c r="P613" s="204"/>
      <c r="Q613" s="204"/>
      <c r="R613" s="204"/>
      <c r="S613" s="204"/>
      <c r="T613" s="205"/>
      <c r="AT613" s="206" t="s">
        <v>136</v>
      </c>
      <c r="AU613" s="206" t="s">
        <v>83</v>
      </c>
      <c r="AV613" s="12" t="s">
        <v>85</v>
      </c>
      <c r="AW613" s="12" t="s">
        <v>31</v>
      </c>
      <c r="AX613" s="12" t="s">
        <v>75</v>
      </c>
      <c r="AY613" s="206" t="s">
        <v>126</v>
      </c>
    </row>
    <row r="614" spans="1:65" s="12" customFormat="1" ht="11.25">
      <c r="B614" s="196"/>
      <c r="C614" s="197"/>
      <c r="D614" s="191" t="s">
        <v>136</v>
      </c>
      <c r="E614" s="198" t="s">
        <v>1</v>
      </c>
      <c r="F614" s="199" t="s">
        <v>1710</v>
      </c>
      <c r="G614" s="197"/>
      <c r="H614" s="200">
        <v>1.5249999999999999</v>
      </c>
      <c r="I614" s="201"/>
      <c r="J614" s="197"/>
      <c r="K614" s="197"/>
      <c r="L614" s="202"/>
      <c r="M614" s="203"/>
      <c r="N614" s="204"/>
      <c r="O614" s="204"/>
      <c r="P614" s="204"/>
      <c r="Q614" s="204"/>
      <c r="R614" s="204"/>
      <c r="S614" s="204"/>
      <c r="T614" s="205"/>
      <c r="AT614" s="206" t="s">
        <v>136</v>
      </c>
      <c r="AU614" s="206" t="s">
        <v>83</v>
      </c>
      <c r="AV614" s="12" t="s">
        <v>85</v>
      </c>
      <c r="AW614" s="12" t="s">
        <v>31</v>
      </c>
      <c r="AX614" s="12" t="s">
        <v>75</v>
      </c>
      <c r="AY614" s="206" t="s">
        <v>126</v>
      </c>
    </row>
    <row r="615" spans="1:65" s="12" customFormat="1" ht="11.25">
      <c r="B615" s="196"/>
      <c r="C615" s="197"/>
      <c r="D615" s="191" t="s">
        <v>136</v>
      </c>
      <c r="E615" s="198" t="s">
        <v>1</v>
      </c>
      <c r="F615" s="199" t="s">
        <v>1711</v>
      </c>
      <c r="G615" s="197"/>
      <c r="H615" s="200">
        <v>0.375</v>
      </c>
      <c r="I615" s="201"/>
      <c r="J615" s="197"/>
      <c r="K615" s="197"/>
      <c r="L615" s="202"/>
      <c r="M615" s="203"/>
      <c r="N615" s="204"/>
      <c r="O615" s="204"/>
      <c r="P615" s="204"/>
      <c r="Q615" s="204"/>
      <c r="R615" s="204"/>
      <c r="S615" s="204"/>
      <c r="T615" s="205"/>
      <c r="AT615" s="206" t="s">
        <v>136</v>
      </c>
      <c r="AU615" s="206" t="s">
        <v>83</v>
      </c>
      <c r="AV615" s="12" t="s">
        <v>85</v>
      </c>
      <c r="AW615" s="12" t="s">
        <v>31</v>
      </c>
      <c r="AX615" s="12" t="s">
        <v>75</v>
      </c>
      <c r="AY615" s="206" t="s">
        <v>126</v>
      </c>
    </row>
    <row r="616" spans="1:65" s="12" customFormat="1" ht="11.25">
      <c r="B616" s="196"/>
      <c r="C616" s="197"/>
      <c r="D616" s="191" t="s">
        <v>136</v>
      </c>
      <c r="E616" s="198" t="s">
        <v>1</v>
      </c>
      <c r="F616" s="199" t="s">
        <v>1712</v>
      </c>
      <c r="G616" s="197"/>
      <c r="H616" s="200">
        <v>0.1</v>
      </c>
      <c r="I616" s="201"/>
      <c r="J616" s="197"/>
      <c r="K616" s="197"/>
      <c r="L616" s="202"/>
      <c r="M616" s="203"/>
      <c r="N616" s="204"/>
      <c r="O616" s="204"/>
      <c r="P616" s="204"/>
      <c r="Q616" s="204"/>
      <c r="R616" s="204"/>
      <c r="S616" s="204"/>
      <c r="T616" s="205"/>
      <c r="AT616" s="206" t="s">
        <v>136</v>
      </c>
      <c r="AU616" s="206" t="s">
        <v>83</v>
      </c>
      <c r="AV616" s="12" t="s">
        <v>85</v>
      </c>
      <c r="AW616" s="12" t="s">
        <v>31</v>
      </c>
      <c r="AX616" s="12" t="s">
        <v>75</v>
      </c>
      <c r="AY616" s="206" t="s">
        <v>126</v>
      </c>
    </row>
    <row r="617" spans="1:65" s="12" customFormat="1" ht="11.25">
      <c r="B617" s="196"/>
      <c r="C617" s="197"/>
      <c r="D617" s="191" t="s">
        <v>136</v>
      </c>
      <c r="E617" s="198" t="s">
        <v>1</v>
      </c>
      <c r="F617" s="199" t="s">
        <v>1713</v>
      </c>
      <c r="G617" s="197"/>
      <c r="H617" s="200">
        <v>0.2</v>
      </c>
      <c r="I617" s="201"/>
      <c r="J617" s="197"/>
      <c r="K617" s="197"/>
      <c r="L617" s="202"/>
      <c r="M617" s="203"/>
      <c r="N617" s="204"/>
      <c r="O617" s="204"/>
      <c r="P617" s="204"/>
      <c r="Q617" s="204"/>
      <c r="R617" s="204"/>
      <c r="S617" s="204"/>
      <c r="T617" s="205"/>
      <c r="AT617" s="206" t="s">
        <v>136</v>
      </c>
      <c r="AU617" s="206" t="s">
        <v>83</v>
      </c>
      <c r="AV617" s="12" t="s">
        <v>85</v>
      </c>
      <c r="AW617" s="12" t="s">
        <v>31</v>
      </c>
      <c r="AX617" s="12" t="s">
        <v>75</v>
      </c>
      <c r="AY617" s="206" t="s">
        <v>126</v>
      </c>
    </row>
    <row r="618" spans="1:65" s="12" customFormat="1" ht="11.25">
      <c r="B618" s="196"/>
      <c r="C618" s="197"/>
      <c r="D618" s="191" t="s">
        <v>136</v>
      </c>
      <c r="E618" s="198" t="s">
        <v>1</v>
      </c>
      <c r="F618" s="199" t="s">
        <v>1714</v>
      </c>
      <c r="G618" s="197"/>
      <c r="H618" s="200">
        <v>0.7</v>
      </c>
      <c r="I618" s="201"/>
      <c r="J618" s="197"/>
      <c r="K618" s="197"/>
      <c r="L618" s="202"/>
      <c r="M618" s="203"/>
      <c r="N618" s="204"/>
      <c r="O618" s="204"/>
      <c r="P618" s="204"/>
      <c r="Q618" s="204"/>
      <c r="R618" s="204"/>
      <c r="S618" s="204"/>
      <c r="T618" s="205"/>
      <c r="AT618" s="206" t="s">
        <v>136</v>
      </c>
      <c r="AU618" s="206" t="s">
        <v>83</v>
      </c>
      <c r="AV618" s="12" t="s">
        <v>85</v>
      </c>
      <c r="AW618" s="12" t="s">
        <v>31</v>
      </c>
      <c r="AX618" s="12" t="s">
        <v>75</v>
      </c>
      <c r="AY618" s="206" t="s">
        <v>126</v>
      </c>
    </row>
    <row r="619" spans="1:65" s="12" customFormat="1" ht="11.25">
      <c r="B619" s="196"/>
      <c r="C619" s="197"/>
      <c r="D619" s="191" t="s">
        <v>136</v>
      </c>
      <c r="E619" s="198" t="s">
        <v>1</v>
      </c>
      <c r="F619" s="199" t="s">
        <v>1715</v>
      </c>
      <c r="G619" s="197"/>
      <c r="H619" s="200">
        <v>0.30499999999999999</v>
      </c>
      <c r="I619" s="201"/>
      <c r="J619" s="197"/>
      <c r="K619" s="197"/>
      <c r="L619" s="202"/>
      <c r="M619" s="203"/>
      <c r="N619" s="204"/>
      <c r="O619" s="204"/>
      <c r="P619" s="204"/>
      <c r="Q619" s="204"/>
      <c r="R619" s="204"/>
      <c r="S619" s="204"/>
      <c r="T619" s="205"/>
      <c r="AT619" s="206" t="s">
        <v>136</v>
      </c>
      <c r="AU619" s="206" t="s">
        <v>83</v>
      </c>
      <c r="AV619" s="12" t="s">
        <v>85</v>
      </c>
      <c r="AW619" s="12" t="s">
        <v>31</v>
      </c>
      <c r="AX619" s="12" t="s">
        <v>75</v>
      </c>
      <c r="AY619" s="206" t="s">
        <v>126</v>
      </c>
    </row>
    <row r="620" spans="1:65" s="12" customFormat="1" ht="11.25">
      <c r="B620" s="196"/>
      <c r="C620" s="197"/>
      <c r="D620" s="191" t="s">
        <v>136</v>
      </c>
      <c r="E620" s="198" t="s">
        <v>1</v>
      </c>
      <c r="F620" s="199" t="s">
        <v>1716</v>
      </c>
      <c r="G620" s="197"/>
      <c r="H620" s="200">
        <v>4.4999999999999998E-2</v>
      </c>
      <c r="I620" s="201"/>
      <c r="J620" s="197"/>
      <c r="K620" s="197"/>
      <c r="L620" s="202"/>
      <c r="M620" s="203"/>
      <c r="N620" s="204"/>
      <c r="O620" s="204"/>
      <c r="P620" s="204"/>
      <c r="Q620" s="204"/>
      <c r="R620" s="204"/>
      <c r="S620" s="204"/>
      <c r="T620" s="205"/>
      <c r="AT620" s="206" t="s">
        <v>136</v>
      </c>
      <c r="AU620" s="206" t="s">
        <v>83</v>
      </c>
      <c r="AV620" s="12" t="s">
        <v>85</v>
      </c>
      <c r="AW620" s="12" t="s">
        <v>31</v>
      </c>
      <c r="AX620" s="12" t="s">
        <v>75</v>
      </c>
      <c r="AY620" s="206" t="s">
        <v>126</v>
      </c>
    </row>
    <row r="621" spans="1:65" s="12" customFormat="1" ht="11.25">
      <c r="B621" s="196"/>
      <c r="C621" s="197"/>
      <c r="D621" s="191" t="s">
        <v>136</v>
      </c>
      <c r="E621" s="198" t="s">
        <v>1</v>
      </c>
      <c r="F621" s="199" t="s">
        <v>1717</v>
      </c>
      <c r="G621" s="197"/>
      <c r="H621" s="200">
        <v>0.05</v>
      </c>
      <c r="I621" s="201"/>
      <c r="J621" s="197"/>
      <c r="K621" s="197"/>
      <c r="L621" s="202"/>
      <c r="M621" s="203"/>
      <c r="N621" s="204"/>
      <c r="O621" s="204"/>
      <c r="P621" s="204"/>
      <c r="Q621" s="204"/>
      <c r="R621" s="204"/>
      <c r="S621" s="204"/>
      <c r="T621" s="205"/>
      <c r="AT621" s="206" t="s">
        <v>136</v>
      </c>
      <c r="AU621" s="206" t="s">
        <v>83</v>
      </c>
      <c r="AV621" s="12" t="s">
        <v>85</v>
      </c>
      <c r="AW621" s="12" t="s">
        <v>31</v>
      </c>
      <c r="AX621" s="12" t="s">
        <v>75</v>
      </c>
      <c r="AY621" s="206" t="s">
        <v>126</v>
      </c>
    </row>
    <row r="622" spans="1:65" s="13" customFormat="1" ht="11.25">
      <c r="B622" s="207"/>
      <c r="C622" s="208"/>
      <c r="D622" s="191" t="s">
        <v>136</v>
      </c>
      <c r="E622" s="209" t="s">
        <v>1</v>
      </c>
      <c r="F622" s="210" t="s">
        <v>138</v>
      </c>
      <c r="G622" s="208"/>
      <c r="H622" s="211">
        <v>4.46</v>
      </c>
      <c r="I622" s="212"/>
      <c r="J622" s="208"/>
      <c r="K622" s="208"/>
      <c r="L622" s="213"/>
      <c r="M622" s="214"/>
      <c r="N622" s="215"/>
      <c r="O622" s="215"/>
      <c r="P622" s="215"/>
      <c r="Q622" s="215"/>
      <c r="R622" s="215"/>
      <c r="S622" s="215"/>
      <c r="T622" s="216"/>
      <c r="AT622" s="217" t="s">
        <v>136</v>
      </c>
      <c r="AU622" s="217" t="s">
        <v>83</v>
      </c>
      <c r="AV622" s="13" t="s">
        <v>133</v>
      </c>
      <c r="AW622" s="13" t="s">
        <v>31</v>
      </c>
      <c r="AX622" s="13" t="s">
        <v>83</v>
      </c>
      <c r="AY622" s="217" t="s">
        <v>126</v>
      </c>
    </row>
    <row r="623" spans="1:65" s="2" customFormat="1" ht="16.5" customHeight="1">
      <c r="A623" s="33"/>
      <c r="B623" s="34"/>
      <c r="C623" s="228" t="s">
        <v>501</v>
      </c>
      <c r="D623" s="228" t="s">
        <v>433</v>
      </c>
      <c r="E623" s="229" t="s">
        <v>574</v>
      </c>
      <c r="F623" s="230" t="s">
        <v>575</v>
      </c>
      <c r="G623" s="231" t="s">
        <v>142</v>
      </c>
      <c r="H623" s="232">
        <v>820</v>
      </c>
      <c r="I623" s="233"/>
      <c r="J623" s="234">
        <f>ROUND(I623*H623,2)</f>
        <v>0</v>
      </c>
      <c r="K623" s="230" t="s">
        <v>131</v>
      </c>
      <c r="L623" s="38"/>
      <c r="M623" s="235" t="s">
        <v>1</v>
      </c>
      <c r="N623" s="236" t="s">
        <v>40</v>
      </c>
      <c r="O623" s="70"/>
      <c r="P623" s="187">
        <f>O623*H623</f>
        <v>0</v>
      </c>
      <c r="Q623" s="187">
        <v>0</v>
      </c>
      <c r="R623" s="187">
        <f>Q623*H623</f>
        <v>0</v>
      </c>
      <c r="S623" s="187">
        <v>0</v>
      </c>
      <c r="T623" s="188">
        <f>S623*H623</f>
        <v>0</v>
      </c>
      <c r="U623" s="33"/>
      <c r="V623" s="33"/>
      <c r="W623" s="33"/>
      <c r="X623" s="33"/>
      <c r="Y623" s="33"/>
      <c r="Z623" s="33"/>
      <c r="AA623" s="33"/>
      <c r="AB623" s="33"/>
      <c r="AC623" s="33"/>
      <c r="AD623" s="33"/>
      <c r="AE623" s="33"/>
      <c r="AR623" s="189" t="s">
        <v>133</v>
      </c>
      <c r="AT623" s="189" t="s">
        <v>433</v>
      </c>
      <c r="AU623" s="189" t="s">
        <v>83</v>
      </c>
      <c r="AY623" s="16" t="s">
        <v>126</v>
      </c>
      <c r="BE623" s="190">
        <f>IF(N623="základní",J623,0)</f>
        <v>0</v>
      </c>
      <c r="BF623" s="190">
        <f>IF(N623="snížená",J623,0)</f>
        <v>0</v>
      </c>
      <c r="BG623" s="190">
        <f>IF(N623="zákl. přenesená",J623,0)</f>
        <v>0</v>
      </c>
      <c r="BH623" s="190">
        <f>IF(N623="sníž. přenesená",J623,0)</f>
        <v>0</v>
      </c>
      <c r="BI623" s="190">
        <f>IF(N623="nulová",J623,0)</f>
        <v>0</v>
      </c>
      <c r="BJ623" s="16" t="s">
        <v>83</v>
      </c>
      <c r="BK623" s="190">
        <f>ROUND(I623*H623,2)</f>
        <v>0</v>
      </c>
      <c r="BL623" s="16" t="s">
        <v>133</v>
      </c>
      <c r="BM623" s="189" t="s">
        <v>1718</v>
      </c>
    </row>
    <row r="624" spans="1:65" s="2" customFormat="1" ht="29.25">
      <c r="A624" s="33"/>
      <c r="B624" s="34"/>
      <c r="C624" s="35"/>
      <c r="D624" s="191" t="s">
        <v>135</v>
      </c>
      <c r="E624" s="35"/>
      <c r="F624" s="192" t="s">
        <v>577</v>
      </c>
      <c r="G624" s="35"/>
      <c r="H624" s="35"/>
      <c r="I624" s="193"/>
      <c r="J624" s="35"/>
      <c r="K624" s="35"/>
      <c r="L624" s="38"/>
      <c r="M624" s="194"/>
      <c r="N624" s="195"/>
      <c r="O624" s="70"/>
      <c r="P624" s="70"/>
      <c r="Q624" s="70"/>
      <c r="R624" s="70"/>
      <c r="S624" s="70"/>
      <c r="T624" s="71"/>
      <c r="U624" s="33"/>
      <c r="V624" s="33"/>
      <c r="W624" s="33"/>
      <c r="X624" s="33"/>
      <c r="Y624" s="33"/>
      <c r="Z624" s="33"/>
      <c r="AA624" s="33"/>
      <c r="AB624" s="33"/>
      <c r="AC624" s="33"/>
      <c r="AD624" s="33"/>
      <c r="AE624" s="33"/>
      <c r="AT624" s="16" t="s">
        <v>135</v>
      </c>
      <c r="AU624" s="16" t="s">
        <v>83</v>
      </c>
    </row>
    <row r="625" spans="1:65" s="12" customFormat="1" ht="11.25">
      <c r="B625" s="196"/>
      <c r="C625" s="197"/>
      <c r="D625" s="191" t="s">
        <v>136</v>
      </c>
      <c r="E625" s="198" t="s">
        <v>1</v>
      </c>
      <c r="F625" s="199" t="s">
        <v>1719</v>
      </c>
      <c r="G625" s="197"/>
      <c r="H625" s="200">
        <v>816.16700000000003</v>
      </c>
      <c r="I625" s="201"/>
      <c r="J625" s="197"/>
      <c r="K625" s="197"/>
      <c r="L625" s="202"/>
      <c r="M625" s="203"/>
      <c r="N625" s="204"/>
      <c r="O625" s="204"/>
      <c r="P625" s="204"/>
      <c r="Q625" s="204"/>
      <c r="R625" s="204"/>
      <c r="S625" s="204"/>
      <c r="T625" s="205"/>
      <c r="AT625" s="206" t="s">
        <v>136</v>
      </c>
      <c r="AU625" s="206" t="s">
        <v>83</v>
      </c>
      <c r="AV625" s="12" t="s">
        <v>85</v>
      </c>
      <c r="AW625" s="12" t="s">
        <v>31</v>
      </c>
      <c r="AX625" s="12" t="s">
        <v>75</v>
      </c>
      <c r="AY625" s="206" t="s">
        <v>126</v>
      </c>
    </row>
    <row r="626" spans="1:65" s="12" customFormat="1" ht="11.25">
      <c r="B626" s="196"/>
      <c r="C626" s="197"/>
      <c r="D626" s="191" t="s">
        <v>136</v>
      </c>
      <c r="E626" s="198" t="s">
        <v>1</v>
      </c>
      <c r="F626" s="199" t="s">
        <v>1720</v>
      </c>
      <c r="G626" s="197"/>
      <c r="H626" s="200">
        <v>3.8330000000000002</v>
      </c>
      <c r="I626" s="201"/>
      <c r="J626" s="197"/>
      <c r="K626" s="197"/>
      <c r="L626" s="202"/>
      <c r="M626" s="203"/>
      <c r="N626" s="204"/>
      <c r="O626" s="204"/>
      <c r="P626" s="204"/>
      <c r="Q626" s="204"/>
      <c r="R626" s="204"/>
      <c r="S626" s="204"/>
      <c r="T626" s="205"/>
      <c r="AT626" s="206" t="s">
        <v>136</v>
      </c>
      <c r="AU626" s="206" t="s">
        <v>83</v>
      </c>
      <c r="AV626" s="12" t="s">
        <v>85</v>
      </c>
      <c r="AW626" s="12" t="s">
        <v>31</v>
      </c>
      <c r="AX626" s="12" t="s">
        <v>75</v>
      </c>
      <c r="AY626" s="206" t="s">
        <v>126</v>
      </c>
    </row>
    <row r="627" spans="1:65" s="13" customFormat="1" ht="11.25">
      <c r="B627" s="207"/>
      <c r="C627" s="208"/>
      <c r="D627" s="191" t="s">
        <v>136</v>
      </c>
      <c r="E627" s="209" t="s">
        <v>1</v>
      </c>
      <c r="F627" s="210" t="s">
        <v>138</v>
      </c>
      <c r="G627" s="208"/>
      <c r="H627" s="211">
        <v>820</v>
      </c>
      <c r="I627" s="212"/>
      <c r="J627" s="208"/>
      <c r="K627" s="208"/>
      <c r="L627" s="213"/>
      <c r="M627" s="214"/>
      <c r="N627" s="215"/>
      <c r="O627" s="215"/>
      <c r="P627" s="215"/>
      <c r="Q627" s="215"/>
      <c r="R627" s="215"/>
      <c r="S627" s="215"/>
      <c r="T627" s="216"/>
      <c r="AT627" s="217" t="s">
        <v>136</v>
      </c>
      <c r="AU627" s="217" t="s">
        <v>83</v>
      </c>
      <c r="AV627" s="13" t="s">
        <v>133</v>
      </c>
      <c r="AW627" s="13" t="s">
        <v>31</v>
      </c>
      <c r="AX627" s="13" t="s">
        <v>83</v>
      </c>
      <c r="AY627" s="217" t="s">
        <v>126</v>
      </c>
    </row>
    <row r="628" spans="1:65" s="2" customFormat="1" ht="24.2" customHeight="1">
      <c r="A628" s="33"/>
      <c r="B628" s="34"/>
      <c r="C628" s="228" t="s">
        <v>508</v>
      </c>
      <c r="D628" s="228" t="s">
        <v>433</v>
      </c>
      <c r="E628" s="229" t="s">
        <v>581</v>
      </c>
      <c r="F628" s="230" t="s">
        <v>582</v>
      </c>
      <c r="G628" s="231" t="s">
        <v>142</v>
      </c>
      <c r="H628" s="232">
        <v>120</v>
      </c>
      <c r="I628" s="233"/>
      <c r="J628" s="234">
        <f>ROUND(I628*H628,2)</f>
        <v>0</v>
      </c>
      <c r="K628" s="230" t="s">
        <v>131</v>
      </c>
      <c r="L628" s="38"/>
      <c r="M628" s="235" t="s">
        <v>1</v>
      </c>
      <c r="N628" s="236" t="s">
        <v>40</v>
      </c>
      <c r="O628" s="70"/>
      <c r="P628" s="187">
        <f>O628*H628</f>
        <v>0</v>
      </c>
      <c r="Q628" s="187">
        <v>0</v>
      </c>
      <c r="R628" s="187">
        <f>Q628*H628</f>
        <v>0</v>
      </c>
      <c r="S628" s="187">
        <v>0</v>
      </c>
      <c r="T628" s="188">
        <f>S628*H628</f>
        <v>0</v>
      </c>
      <c r="U628" s="33"/>
      <c r="V628" s="33"/>
      <c r="W628" s="33"/>
      <c r="X628" s="33"/>
      <c r="Y628" s="33"/>
      <c r="Z628" s="33"/>
      <c r="AA628" s="33"/>
      <c r="AB628" s="33"/>
      <c r="AC628" s="33"/>
      <c r="AD628" s="33"/>
      <c r="AE628" s="33"/>
      <c r="AR628" s="189" t="s">
        <v>133</v>
      </c>
      <c r="AT628" s="189" t="s">
        <v>433</v>
      </c>
      <c r="AU628" s="189" t="s">
        <v>83</v>
      </c>
      <c r="AY628" s="16" t="s">
        <v>126</v>
      </c>
      <c r="BE628" s="190">
        <f>IF(N628="základní",J628,0)</f>
        <v>0</v>
      </c>
      <c r="BF628" s="190">
        <f>IF(N628="snížená",J628,0)</f>
        <v>0</v>
      </c>
      <c r="BG628" s="190">
        <f>IF(N628="zákl. přenesená",J628,0)</f>
        <v>0</v>
      </c>
      <c r="BH628" s="190">
        <f>IF(N628="sníž. přenesená",J628,0)</f>
        <v>0</v>
      </c>
      <c r="BI628" s="190">
        <f>IF(N628="nulová",J628,0)</f>
        <v>0</v>
      </c>
      <c r="BJ628" s="16" t="s">
        <v>83</v>
      </c>
      <c r="BK628" s="190">
        <f>ROUND(I628*H628,2)</f>
        <v>0</v>
      </c>
      <c r="BL628" s="16" t="s">
        <v>133</v>
      </c>
      <c r="BM628" s="189" t="s">
        <v>1721</v>
      </c>
    </row>
    <row r="629" spans="1:65" s="2" customFormat="1" ht="29.25">
      <c r="A629" s="33"/>
      <c r="B629" s="34"/>
      <c r="C629" s="35"/>
      <c r="D629" s="191" t="s">
        <v>135</v>
      </c>
      <c r="E629" s="35"/>
      <c r="F629" s="192" t="s">
        <v>584</v>
      </c>
      <c r="G629" s="35"/>
      <c r="H629" s="35"/>
      <c r="I629" s="193"/>
      <c r="J629" s="35"/>
      <c r="K629" s="35"/>
      <c r="L629" s="38"/>
      <c r="M629" s="194"/>
      <c r="N629" s="195"/>
      <c r="O629" s="70"/>
      <c r="P629" s="70"/>
      <c r="Q629" s="70"/>
      <c r="R629" s="70"/>
      <c r="S629" s="70"/>
      <c r="T629" s="71"/>
      <c r="U629" s="33"/>
      <c r="V629" s="33"/>
      <c r="W629" s="33"/>
      <c r="X629" s="33"/>
      <c r="Y629" s="33"/>
      <c r="Z629" s="33"/>
      <c r="AA629" s="33"/>
      <c r="AB629" s="33"/>
      <c r="AC629" s="33"/>
      <c r="AD629" s="33"/>
      <c r="AE629" s="33"/>
      <c r="AT629" s="16" t="s">
        <v>135</v>
      </c>
      <c r="AU629" s="16" t="s">
        <v>83</v>
      </c>
    </row>
    <row r="630" spans="1:65" s="12" customFormat="1" ht="11.25">
      <c r="B630" s="196"/>
      <c r="C630" s="197"/>
      <c r="D630" s="191" t="s">
        <v>136</v>
      </c>
      <c r="E630" s="198" t="s">
        <v>1</v>
      </c>
      <c r="F630" s="199" t="s">
        <v>1362</v>
      </c>
      <c r="G630" s="197"/>
      <c r="H630" s="200">
        <v>120</v>
      </c>
      <c r="I630" s="201"/>
      <c r="J630" s="197"/>
      <c r="K630" s="197"/>
      <c r="L630" s="202"/>
      <c r="M630" s="203"/>
      <c r="N630" s="204"/>
      <c r="O630" s="204"/>
      <c r="P630" s="204"/>
      <c r="Q630" s="204"/>
      <c r="R630" s="204"/>
      <c r="S630" s="204"/>
      <c r="T630" s="205"/>
      <c r="AT630" s="206" t="s">
        <v>136</v>
      </c>
      <c r="AU630" s="206" t="s">
        <v>83</v>
      </c>
      <c r="AV630" s="12" t="s">
        <v>85</v>
      </c>
      <c r="AW630" s="12" t="s">
        <v>31</v>
      </c>
      <c r="AX630" s="12" t="s">
        <v>75</v>
      </c>
      <c r="AY630" s="206" t="s">
        <v>126</v>
      </c>
    </row>
    <row r="631" spans="1:65" s="13" customFormat="1" ht="11.25">
      <c r="B631" s="207"/>
      <c r="C631" s="208"/>
      <c r="D631" s="191" t="s">
        <v>136</v>
      </c>
      <c r="E631" s="209" t="s">
        <v>1</v>
      </c>
      <c r="F631" s="210" t="s">
        <v>138</v>
      </c>
      <c r="G631" s="208"/>
      <c r="H631" s="211">
        <v>120</v>
      </c>
      <c r="I631" s="212"/>
      <c r="J631" s="208"/>
      <c r="K631" s="208"/>
      <c r="L631" s="213"/>
      <c r="M631" s="214"/>
      <c r="N631" s="215"/>
      <c r="O631" s="215"/>
      <c r="P631" s="215"/>
      <c r="Q631" s="215"/>
      <c r="R631" s="215"/>
      <c r="S631" s="215"/>
      <c r="T631" s="216"/>
      <c r="AT631" s="217" t="s">
        <v>136</v>
      </c>
      <c r="AU631" s="217" t="s">
        <v>83</v>
      </c>
      <c r="AV631" s="13" t="s">
        <v>133</v>
      </c>
      <c r="AW631" s="13" t="s">
        <v>31</v>
      </c>
      <c r="AX631" s="13" t="s">
        <v>83</v>
      </c>
      <c r="AY631" s="217" t="s">
        <v>126</v>
      </c>
    </row>
    <row r="632" spans="1:65" s="2" customFormat="1" ht="24.2" customHeight="1">
      <c r="A632" s="33"/>
      <c r="B632" s="34"/>
      <c r="C632" s="228" t="s">
        <v>515</v>
      </c>
      <c r="D632" s="228" t="s">
        <v>433</v>
      </c>
      <c r="E632" s="229" t="s">
        <v>586</v>
      </c>
      <c r="F632" s="230" t="s">
        <v>587</v>
      </c>
      <c r="G632" s="231" t="s">
        <v>588</v>
      </c>
      <c r="H632" s="232">
        <v>86</v>
      </c>
      <c r="I632" s="233"/>
      <c r="J632" s="234">
        <f>ROUND(I632*H632,2)</f>
        <v>0</v>
      </c>
      <c r="K632" s="230" t="s">
        <v>131</v>
      </c>
      <c r="L632" s="38"/>
      <c r="M632" s="235" t="s">
        <v>1</v>
      </c>
      <c r="N632" s="236" t="s">
        <v>40</v>
      </c>
      <c r="O632" s="70"/>
      <c r="P632" s="187">
        <f>O632*H632</f>
        <v>0</v>
      </c>
      <c r="Q632" s="187">
        <v>0</v>
      </c>
      <c r="R632" s="187">
        <f>Q632*H632</f>
        <v>0</v>
      </c>
      <c r="S632" s="187">
        <v>0</v>
      </c>
      <c r="T632" s="188">
        <f>S632*H632</f>
        <v>0</v>
      </c>
      <c r="U632" s="33"/>
      <c r="V632" s="33"/>
      <c r="W632" s="33"/>
      <c r="X632" s="33"/>
      <c r="Y632" s="33"/>
      <c r="Z632" s="33"/>
      <c r="AA632" s="33"/>
      <c r="AB632" s="33"/>
      <c r="AC632" s="33"/>
      <c r="AD632" s="33"/>
      <c r="AE632" s="33"/>
      <c r="AR632" s="189" t="s">
        <v>133</v>
      </c>
      <c r="AT632" s="189" t="s">
        <v>433</v>
      </c>
      <c r="AU632" s="189" t="s">
        <v>83</v>
      </c>
      <c r="AY632" s="16" t="s">
        <v>126</v>
      </c>
      <c r="BE632" s="190">
        <f>IF(N632="základní",J632,0)</f>
        <v>0</v>
      </c>
      <c r="BF632" s="190">
        <f>IF(N632="snížená",J632,0)</f>
        <v>0</v>
      </c>
      <c r="BG632" s="190">
        <f>IF(N632="zákl. přenesená",J632,0)</f>
        <v>0</v>
      </c>
      <c r="BH632" s="190">
        <f>IF(N632="sníž. přenesená",J632,0)</f>
        <v>0</v>
      </c>
      <c r="BI632" s="190">
        <f>IF(N632="nulová",J632,0)</f>
        <v>0</v>
      </c>
      <c r="BJ632" s="16" t="s">
        <v>83</v>
      </c>
      <c r="BK632" s="190">
        <f>ROUND(I632*H632,2)</f>
        <v>0</v>
      </c>
      <c r="BL632" s="16" t="s">
        <v>133</v>
      </c>
      <c r="BM632" s="189" t="s">
        <v>1722</v>
      </c>
    </row>
    <row r="633" spans="1:65" s="2" customFormat="1" ht="87.75">
      <c r="A633" s="33"/>
      <c r="B633" s="34"/>
      <c r="C633" s="35"/>
      <c r="D633" s="191" t="s">
        <v>135</v>
      </c>
      <c r="E633" s="35"/>
      <c r="F633" s="192" t="s">
        <v>590</v>
      </c>
      <c r="G633" s="35"/>
      <c r="H633" s="35"/>
      <c r="I633" s="193"/>
      <c r="J633" s="35"/>
      <c r="K633" s="35"/>
      <c r="L633" s="38"/>
      <c r="M633" s="194"/>
      <c r="N633" s="195"/>
      <c r="O633" s="70"/>
      <c r="P633" s="70"/>
      <c r="Q633" s="70"/>
      <c r="R633" s="70"/>
      <c r="S633" s="70"/>
      <c r="T633" s="71"/>
      <c r="U633" s="33"/>
      <c r="V633" s="33"/>
      <c r="W633" s="33"/>
      <c r="X633" s="33"/>
      <c r="Y633" s="33"/>
      <c r="Z633" s="33"/>
      <c r="AA633" s="33"/>
      <c r="AB633" s="33"/>
      <c r="AC633" s="33"/>
      <c r="AD633" s="33"/>
      <c r="AE633" s="33"/>
      <c r="AT633" s="16" t="s">
        <v>135</v>
      </c>
      <c r="AU633" s="16" t="s">
        <v>83</v>
      </c>
    </row>
    <row r="634" spans="1:65" s="12" customFormat="1" ht="11.25">
      <c r="B634" s="196"/>
      <c r="C634" s="197"/>
      <c r="D634" s="191" t="s">
        <v>136</v>
      </c>
      <c r="E634" s="198" t="s">
        <v>1</v>
      </c>
      <c r="F634" s="199" t="s">
        <v>1723</v>
      </c>
      <c r="G634" s="197"/>
      <c r="H634" s="200">
        <v>163.233</v>
      </c>
      <c r="I634" s="201"/>
      <c r="J634" s="197"/>
      <c r="K634" s="197"/>
      <c r="L634" s="202"/>
      <c r="M634" s="203"/>
      <c r="N634" s="204"/>
      <c r="O634" s="204"/>
      <c r="P634" s="204"/>
      <c r="Q634" s="204"/>
      <c r="R634" s="204"/>
      <c r="S634" s="204"/>
      <c r="T634" s="205"/>
      <c r="AT634" s="206" t="s">
        <v>136</v>
      </c>
      <c r="AU634" s="206" t="s">
        <v>83</v>
      </c>
      <c r="AV634" s="12" t="s">
        <v>85</v>
      </c>
      <c r="AW634" s="12" t="s">
        <v>31</v>
      </c>
      <c r="AX634" s="12" t="s">
        <v>75</v>
      </c>
      <c r="AY634" s="206" t="s">
        <v>126</v>
      </c>
    </row>
    <row r="635" spans="1:65" s="12" customFormat="1" ht="11.25">
      <c r="B635" s="196"/>
      <c r="C635" s="197"/>
      <c r="D635" s="191" t="s">
        <v>136</v>
      </c>
      <c r="E635" s="198" t="s">
        <v>1</v>
      </c>
      <c r="F635" s="199" t="s">
        <v>1724</v>
      </c>
      <c r="G635" s="197"/>
      <c r="H635" s="200">
        <v>2.7669999999999999</v>
      </c>
      <c r="I635" s="201"/>
      <c r="J635" s="197"/>
      <c r="K635" s="197"/>
      <c r="L635" s="202"/>
      <c r="M635" s="203"/>
      <c r="N635" s="204"/>
      <c r="O635" s="204"/>
      <c r="P635" s="204"/>
      <c r="Q635" s="204"/>
      <c r="R635" s="204"/>
      <c r="S635" s="204"/>
      <c r="T635" s="205"/>
      <c r="AT635" s="206" t="s">
        <v>136</v>
      </c>
      <c r="AU635" s="206" t="s">
        <v>83</v>
      </c>
      <c r="AV635" s="12" t="s">
        <v>85</v>
      </c>
      <c r="AW635" s="12" t="s">
        <v>31</v>
      </c>
      <c r="AX635" s="12" t="s">
        <v>75</v>
      </c>
      <c r="AY635" s="206" t="s">
        <v>126</v>
      </c>
    </row>
    <row r="636" spans="1:65" s="14" customFormat="1" ht="11.25">
      <c r="B636" s="218"/>
      <c r="C636" s="219"/>
      <c r="D636" s="191" t="s">
        <v>136</v>
      </c>
      <c r="E636" s="220" t="s">
        <v>1</v>
      </c>
      <c r="F636" s="221" t="s">
        <v>592</v>
      </c>
      <c r="G636" s="219"/>
      <c r="H636" s="220" t="s">
        <v>1</v>
      </c>
      <c r="I636" s="222"/>
      <c r="J636" s="219"/>
      <c r="K636" s="219"/>
      <c r="L636" s="223"/>
      <c r="M636" s="224"/>
      <c r="N636" s="225"/>
      <c r="O636" s="225"/>
      <c r="P636" s="225"/>
      <c r="Q636" s="225"/>
      <c r="R636" s="225"/>
      <c r="S636" s="225"/>
      <c r="T636" s="226"/>
      <c r="AT636" s="227" t="s">
        <v>136</v>
      </c>
      <c r="AU636" s="227" t="s">
        <v>83</v>
      </c>
      <c r="AV636" s="14" t="s">
        <v>83</v>
      </c>
      <c r="AW636" s="14" t="s">
        <v>31</v>
      </c>
      <c r="AX636" s="14" t="s">
        <v>75</v>
      </c>
      <c r="AY636" s="227" t="s">
        <v>126</v>
      </c>
    </row>
    <row r="637" spans="1:65" s="12" customFormat="1" ht="11.25">
      <c r="B637" s="196"/>
      <c r="C637" s="197"/>
      <c r="D637" s="191" t="s">
        <v>136</v>
      </c>
      <c r="E637" s="198" t="s">
        <v>1</v>
      </c>
      <c r="F637" s="199" t="s">
        <v>1725</v>
      </c>
      <c r="G637" s="197"/>
      <c r="H637" s="200">
        <v>-80</v>
      </c>
      <c r="I637" s="201"/>
      <c r="J637" s="197"/>
      <c r="K637" s="197"/>
      <c r="L637" s="202"/>
      <c r="M637" s="203"/>
      <c r="N637" s="204"/>
      <c r="O637" s="204"/>
      <c r="P637" s="204"/>
      <c r="Q637" s="204"/>
      <c r="R637" s="204"/>
      <c r="S637" s="204"/>
      <c r="T637" s="205"/>
      <c r="AT637" s="206" t="s">
        <v>136</v>
      </c>
      <c r="AU637" s="206" t="s">
        <v>83</v>
      </c>
      <c r="AV637" s="12" t="s">
        <v>85</v>
      </c>
      <c r="AW637" s="12" t="s">
        <v>31</v>
      </c>
      <c r="AX637" s="12" t="s">
        <v>75</v>
      </c>
      <c r="AY637" s="206" t="s">
        <v>126</v>
      </c>
    </row>
    <row r="638" spans="1:65" s="13" customFormat="1" ht="11.25">
      <c r="B638" s="207"/>
      <c r="C638" s="208"/>
      <c r="D638" s="191" t="s">
        <v>136</v>
      </c>
      <c r="E638" s="209" t="s">
        <v>1</v>
      </c>
      <c r="F638" s="210" t="s">
        <v>138</v>
      </c>
      <c r="G638" s="208"/>
      <c r="H638" s="211">
        <v>86</v>
      </c>
      <c r="I638" s="212"/>
      <c r="J638" s="208"/>
      <c r="K638" s="208"/>
      <c r="L638" s="213"/>
      <c r="M638" s="214"/>
      <c r="N638" s="215"/>
      <c r="O638" s="215"/>
      <c r="P638" s="215"/>
      <c r="Q638" s="215"/>
      <c r="R638" s="215"/>
      <c r="S638" s="215"/>
      <c r="T638" s="216"/>
      <c r="AT638" s="217" t="s">
        <v>136</v>
      </c>
      <c r="AU638" s="217" t="s">
        <v>83</v>
      </c>
      <c r="AV638" s="13" t="s">
        <v>133</v>
      </c>
      <c r="AW638" s="13" t="s">
        <v>31</v>
      </c>
      <c r="AX638" s="13" t="s">
        <v>83</v>
      </c>
      <c r="AY638" s="217" t="s">
        <v>126</v>
      </c>
    </row>
    <row r="639" spans="1:65" s="2" customFormat="1" ht="24.2" customHeight="1">
      <c r="A639" s="33"/>
      <c r="B639" s="34"/>
      <c r="C639" s="228" t="s">
        <v>332</v>
      </c>
      <c r="D639" s="228" t="s">
        <v>433</v>
      </c>
      <c r="E639" s="229" t="s">
        <v>596</v>
      </c>
      <c r="F639" s="230" t="s">
        <v>597</v>
      </c>
      <c r="G639" s="231" t="s">
        <v>588</v>
      </c>
      <c r="H639" s="232">
        <v>120</v>
      </c>
      <c r="I639" s="233"/>
      <c r="J639" s="234">
        <f>ROUND(I639*H639,2)</f>
        <v>0</v>
      </c>
      <c r="K639" s="230" t="s">
        <v>131</v>
      </c>
      <c r="L639" s="38"/>
      <c r="M639" s="235" t="s">
        <v>1</v>
      </c>
      <c r="N639" s="236" t="s">
        <v>40</v>
      </c>
      <c r="O639" s="70"/>
      <c r="P639" s="187">
        <f>O639*H639</f>
        <v>0</v>
      </c>
      <c r="Q639" s="187">
        <v>0</v>
      </c>
      <c r="R639" s="187">
        <f>Q639*H639</f>
        <v>0</v>
      </c>
      <c r="S639" s="187">
        <v>0</v>
      </c>
      <c r="T639" s="188">
        <f>S639*H639</f>
        <v>0</v>
      </c>
      <c r="U639" s="33"/>
      <c r="V639" s="33"/>
      <c r="W639" s="33"/>
      <c r="X639" s="33"/>
      <c r="Y639" s="33"/>
      <c r="Z639" s="33"/>
      <c r="AA639" s="33"/>
      <c r="AB639" s="33"/>
      <c r="AC639" s="33"/>
      <c r="AD639" s="33"/>
      <c r="AE639" s="33"/>
      <c r="AR639" s="189" t="s">
        <v>133</v>
      </c>
      <c r="AT639" s="189" t="s">
        <v>433</v>
      </c>
      <c r="AU639" s="189" t="s">
        <v>83</v>
      </c>
      <c r="AY639" s="16" t="s">
        <v>126</v>
      </c>
      <c r="BE639" s="190">
        <f>IF(N639="základní",J639,0)</f>
        <v>0</v>
      </c>
      <c r="BF639" s="190">
        <f>IF(N639="snížená",J639,0)</f>
        <v>0</v>
      </c>
      <c r="BG639" s="190">
        <f>IF(N639="zákl. přenesená",J639,0)</f>
        <v>0</v>
      </c>
      <c r="BH639" s="190">
        <f>IF(N639="sníž. přenesená",J639,0)</f>
        <v>0</v>
      </c>
      <c r="BI639" s="190">
        <f>IF(N639="nulová",J639,0)</f>
        <v>0</v>
      </c>
      <c r="BJ639" s="16" t="s">
        <v>83</v>
      </c>
      <c r="BK639" s="190">
        <f>ROUND(I639*H639,2)</f>
        <v>0</v>
      </c>
      <c r="BL639" s="16" t="s">
        <v>133</v>
      </c>
      <c r="BM639" s="189" t="s">
        <v>1726</v>
      </c>
    </row>
    <row r="640" spans="1:65" s="2" customFormat="1" ht="68.25">
      <c r="A640" s="33"/>
      <c r="B640" s="34"/>
      <c r="C640" s="35"/>
      <c r="D640" s="191" t="s">
        <v>135</v>
      </c>
      <c r="E640" s="35"/>
      <c r="F640" s="192" t="s">
        <v>599</v>
      </c>
      <c r="G640" s="35"/>
      <c r="H640" s="35"/>
      <c r="I640" s="193"/>
      <c r="J640" s="35"/>
      <c r="K640" s="35"/>
      <c r="L640" s="38"/>
      <c r="M640" s="194"/>
      <c r="N640" s="195"/>
      <c r="O640" s="70"/>
      <c r="P640" s="70"/>
      <c r="Q640" s="70"/>
      <c r="R640" s="70"/>
      <c r="S640" s="70"/>
      <c r="T640" s="71"/>
      <c r="U640" s="33"/>
      <c r="V640" s="33"/>
      <c r="W640" s="33"/>
      <c r="X640" s="33"/>
      <c r="Y640" s="33"/>
      <c r="Z640" s="33"/>
      <c r="AA640" s="33"/>
      <c r="AB640" s="33"/>
      <c r="AC640" s="33"/>
      <c r="AD640" s="33"/>
      <c r="AE640" s="33"/>
      <c r="AT640" s="16" t="s">
        <v>135</v>
      </c>
      <c r="AU640" s="16" t="s">
        <v>83</v>
      </c>
    </row>
    <row r="641" spans="1:65" s="14" customFormat="1" ht="11.25">
      <c r="B641" s="218"/>
      <c r="C641" s="219"/>
      <c r="D641" s="191" t="s">
        <v>136</v>
      </c>
      <c r="E641" s="220" t="s">
        <v>1</v>
      </c>
      <c r="F641" s="221" t="s">
        <v>592</v>
      </c>
      <c r="G641" s="219"/>
      <c r="H641" s="220" t="s">
        <v>1</v>
      </c>
      <c r="I641" s="222"/>
      <c r="J641" s="219"/>
      <c r="K641" s="219"/>
      <c r="L641" s="223"/>
      <c r="M641" s="224"/>
      <c r="N641" s="225"/>
      <c r="O641" s="225"/>
      <c r="P641" s="225"/>
      <c r="Q641" s="225"/>
      <c r="R641" s="225"/>
      <c r="S641" s="225"/>
      <c r="T641" s="226"/>
      <c r="AT641" s="227" t="s">
        <v>136</v>
      </c>
      <c r="AU641" s="227" t="s">
        <v>83</v>
      </c>
      <c r="AV641" s="14" t="s">
        <v>83</v>
      </c>
      <c r="AW641" s="14" t="s">
        <v>31</v>
      </c>
      <c r="AX641" s="14" t="s">
        <v>75</v>
      </c>
      <c r="AY641" s="227" t="s">
        <v>126</v>
      </c>
    </row>
    <row r="642" spans="1:65" s="12" customFormat="1" ht="11.25">
      <c r="B642" s="196"/>
      <c r="C642" s="197"/>
      <c r="D642" s="191" t="s">
        <v>136</v>
      </c>
      <c r="E642" s="198" t="s">
        <v>1</v>
      </c>
      <c r="F642" s="199" t="s">
        <v>635</v>
      </c>
      <c r="G642" s="197"/>
      <c r="H642" s="200">
        <v>80</v>
      </c>
      <c r="I642" s="201"/>
      <c r="J642" s="197"/>
      <c r="K642" s="197"/>
      <c r="L642" s="202"/>
      <c r="M642" s="203"/>
      <c r="N642" s="204"/>
      <c r="O642" s="204"/>
      <c r="P642" s="204"/>
      <c r="Q642" s="204"/>
      <c r="R642" s="204"/>
      <c r="S642" s="204"/>
      <c r="T642" s="205"/>
      <c r="AT642" s="206" t="s">
        <v>136</v>
      </c>
      <c r="AU642" s="206" t="s">
        <v>83</v>
      </c>
      <c r="AV642" s="12" t="s">
        <v>85</v>
      </c>
      <c r="AW642" s="12" t="s">
        <v>31</v>
      </c>
      <c r="AX642" s="12" t="s">
        <v>75</v>
      </c>
      <c r="AY642" s="206" t="s">
        <v>126</v>
      </c>
    </row>
    <row r="643" spans="1:65" s="12" customFormat="1" ht="11.25">
      <c r="B643" s="196"/>
      <c r="C643" s="197"/>
      <c r="D643" s="191" t="s">
        <v>136</v>
      </c>
      <c r="E643" s="198" t="s">
        <v>1</v>
      </c>
      <c r="F643" s="199" t="s">
        <v>191</v>
      </c>
      <c r="G643" s="197"/>
      <c r="H643" s="200">
        <v>40</v>
      </c>
      <c r="I643" s="201"/>
      <c r="J643" s="197"/>
      <c r="K643" s="197"/>
      <c r="L643" s="202"/>
      <c r="M643" s="203"/>
      <c r="N643" s="204"/>
      <c r="O643" s="204"/>
      <c r="P643" s="204"/>
      <c r="Q643" s="204"/>
      <c r="R643" s="204"/>
      <c r="S643" s="204"/>
      <c r="T643" s="205"/>
      <c r="AT643" s="206" t="s">
        <v>136</v>
      </c>
      <c r="AU643" s="206" t="s">
        <v>83</v>
      </c>
      <c r="AV643" s="12" t="s">
        <v>85</v>
      </c>
      <c r="AW643" s="12" t="s">
        <v>31</v>
      </c>
      <c r="AX643" s="12" t="s">
        <v>75</v>
      </c>
      <c r="AY643" s="206" t="s">
        <v>126</v>
      </c>
    </row>
    <row r="644" spans="1:65" s="13" customFormat="1" ht="11.25">
      <c r="B644" s="207"/>
      <c r="C644" s="208"/>
      <c r="D644" s="191" t="s">
        <v>136</v>
      </c>
      <c r="E644" s="209" t="s">
        <v>1</v>
      </c>
      <c r="F644" s="210" t="s">
        <v>138</v>
      </c>
      <c r="G644" s="208"/>
      <c r="H644" s="211">
        <v>120</v>
      </c>
      <c r="I644" s="212"/>
      <c r="J644" s="208"/>
      <c r="K644" s="208"/>
      <c r="L644" s="213"/>
      <c r="M644" s="214"/>
      <c r="N644" s="215"/>
      <c r="O644" s="215"/>
      <c r="P644" s="215"/>
      <c r="Q644" s="215"/>
      <c r="R644" s="215"/>
      <c r="S644" s="215"/>
      <c r="T644" s="216"/>
      <c r="AT644" s="217" t="s">
        <v>136</v>
      </c>
      <c r="AU644" s="217" t="s">
        <v>83</v>
      </c>
      <c r="AV644" s="13" t="s">
        <v>133</v>
      </c>
      <c r="AW644" s="13" t="s">
        <v>31</v>
      </c>
      <c r="AX644" s="13" t="s">
        <v>83</v>
      </c>
      <c r="AY644" s="217" t="s">
        <v>126</v>
      </c>
    </row>
    <row r="645" spans="1:65" s="2" customFormat="1" ht="24.2" customHeight="1">
      <c r="A645" s="33"/>
      <c r="B645" s="34"/>
      <c r="C645" s="228" t="s">
        <v>342</v>
      </c>
      <c r="D645" s="228" t="s">
        <v>433</v>
      </c>
      <c r="E645" s="229" t="s">
        <v>607</v>
      </c>
      <c r="F645" s="230" t="s">
        <v>608</v>
      </c>
      <c r="G645" s="231" t="s">
        <v>588</v>
      </c>
      <c r="H645" s="232">
        <v>82</v>
      </c>
      <c r="I645" s="233"/>
      <c r="J645" s="234">
        <f>ROUND(I645*H645,2)</f>
        <v>0</v>
      </c>
      <c r="K645" s="230" t="s">
        <v>131</v>
      </c>
      <c r="L645" s="38"/>
      <c r="M645" s="235" t="s">
        <v>1</v>
      </c>
      <c r="N645" s="236" t="s">
        <v>40</v>
      </c>
      <c r="O645" s="70"/>
      <c r="P645" s="187">
        <f>O645*H645</f>
        <v>0</v>
      </c>
      <c r="Q645" s="187">
        <v>0</v>
      </c>
      <c r="R645" s="187">
        <f>Q645*H645</f>
        <v>0</v>
      </c>
      <c r="S645" s="187">
        <v>0</v>
      </c>
      <c r="T645" s="188">
        <f>S645*H645</f>
        <v>0</v>
      </c>
      <c r="U645" s="33"/>
      <c r="V645" s="33"/>
      <c r="W645" s="33"/>
      <c r="X645" s="33"/>
      <c r="Y645" s="33"/>
      <c r="Z645" s="33"/>
      <c r="AA645" s="33"/>
      <c r="AB645" s="33"/>
      <c r="AC645" s="33"/>
      <c r="AD645" s="33"/>
      <c r="AE645" s="33"/>
      <c r="AR645" s="189" t="s">
        <v>133</v>
      </c>
      <c r="AT645" s="189" t="s">
        <v>433</v>
      </c>
      <c r="AU645" s="189" t="s">
        <v>83</v>
      </c>
      <c r="AY645" s="16" t="s">
        <v>126</v>
      </c>
      <c r="BE645" s="190">
        <f>IF(N645="základní",J645,0)</f>
        <v>0</v>
      </c>
      <c r="BF645" s="190">
        <f>IF(N645="snížená",J645,0)</f>
        <v>0</v>
      </c>
      <c r="BG645" s="190">
        <f>IF(N645="zákl. přenesená",J645,0)</f>
        <v>0</v>
      </c>
      <c r="BH645" s="190">
        <f>IF(N645="sníž. přenesená",J645,0)</f>
        <v>0</v>
      </c>
      <c r="BI645" s="190">
        <f>IF(N645="nulová",J645,0)</f>
        <v>0</v>
      </c>
      <c r="BJ645" s="16" t="s">
        <v>83</v>
      </c>
      <c r="BK645" s="190">
        <f>ROUND(I645*H645,2)</f>
        <v>0</v>
      </c>
      <c r="BL645" s="16" t="s">
        <v>133</v>
      </c>
      <c r="BM645" s="189" t="s">
        <v>1727</v>
      </c>
    </row>
    <row r="646" spans="1:65" s="2" customFormat="1" ht="58.5">
      <c r="A646" s="33"/>
      <c r="B646" s="34"/>
      <c r="C646" s="35"/>
      <c r="D646" s="191" t="s">
        <v>135</v>
      </c>
      <c r="E646" s="35"/>
      <c r="F646" s="192" t="s">
        <v>610</v>
      </c>
      <c r="G646" s="35"/>
      <c r="H646" s="35"/>
      <c r="I646" s="193"/>
      <c r="J646" s="35"/>
      <c r="K646" s="35"/>
      <c r="L646" s="38"/>
      <c r="M646" s="194"/>
      <c r="N646" s="195"/>
      <c r="O646" s="70"/>
      <c r="P646" s="70"/>
      <c r="Q646" s="70"/>
      <c r="R646" s="70"/>
      <c r="S646" s="70"/>
      <c r="T646" s="71"/>
      <c r="U646" s="33"/>
      <c r="V646" s="33"/>
      <c r="W646" s="33"/>
      <c r="X646" s="33"/>
      <c r="Y646" s="33"/>
      <c r="Z646" s="33"/>
      <c r="AA646" s="33"/>
      <c r="AB646" s="33"/>
      <c r="AC646" s="33"/>
      <c r="AD646" s="33"/>
      <c r="AE646" s="33"/>
      <c r="AT646" s="16" t="s">
        <v>135</v>
      </c>
      <c r="AU646" s="16" t="s">
        <v>83</v>
      </c>
    </row>
    <row r="647" spans="1:65" s="12" customFormat="1" ht="11.25">
      <c r="B647" s="196"/>
      <c r="C647" s="197"/>
      <c r="D647" s="191" t="s">
        <v>136</v>
      </c>
      <c r="E647" s="198" t="s">
        <v>1</v>
      </c>
      <c r="F647" s="199" t="s">
        <v>1728</v>
      </c>
      <c r="G647" s="197"/>
      <c r="H647" s="200">
        <v>81.617000000000004</v>
      </c>
      <c r="I647" s="201"/>
      <c r="J647" s="197"/>
      <c r="K647" s="197"/>
      <c r="L647" s="202"/>
      <c r="M647" s="203"/>
      <c r="N647" s="204"/>
      <c r="O647" s="204"/>
      <c r="P647" s="204"/>
      <c r="Q647" s="204"/>
      <c r="R647" s="204"/>
      <c r="S647" s="204"/>
      <c r="T647" s="205"/>
      <c r="AT647" s="206" t="s">
        <v>136</v>
      </c>
      <c r="AU647" s="206" t="s">
        <v>83</v>
      </c>
      <c r="AV647" s="12" t="s">
        <v>85</v>
      </c>
      <c r="AW647" s="12" t="s">
        <v>31</v>
      </c>
      <c r="AX647" s="12" t="s">
        <v>75</v>
      </c>
      <c r="AY647" s="206" t="s">
        <v>126</v>
      </c>
    </row>
    <row r="648" spans="1:65" s="12" customFormat="1" ht="11.25">
      <c r="B648" s="196"/>
      <c r="C648" s="197"/>
      <c r="D648" s="191" t="s">
        <v>136</v>
      </c>
      <c r="E648" s="198" t="s">
        <v>1</v>
      </c>
      <c r="F648" s="199" t="s">
        <v>1729</v>
      </c>
      <c r="G648" s="197"/>
      <c r="H648" s="200">
        <v>0.38300000000000001</v>
      </c>
      <c r="I648" s="201"/>
      <c r="J648" s="197"/>
      <c r="K648" s="197"/>
      <c r="L648" s="202"/>
      <c r="M648" s="203"/>
      <c r="N648" s="204"/>
      <c r="O648" s="204"/>
      <c r="P648" s="204"/>
      <c r="Q648" s="204"/>
      <c r="R648" s="204"/>
      <c r="S648" s="204"/>
      <c r="T648" s="205"/>
      <c r="AT648" s="206" t="s">
        <v>136</v>
      </c>
      <c r="AU648" s="206" t="s">
        <v>83</v>
      </c>
      <c r="AV648" s="12" t="s">
        <v>85</v>
      </c>
      <c r="AW648" s="12" t="s">
        <v>31</v>
      </c>
      <c r="AX648" s="12" t="s">
        <v>75</v>
      </c>
      <c r="AY648" s="206" t="s">
        <v>126</v>
      </c>
    </row>
    <row r="649" spans="1:65" s="13" customFormat="1" ht="11.25">
      <c r="B649" s="207"/>
      <c r="C649" s="208"/>
      <c r="D649" s="191" t="s">
        <v>136</v>
      </c>
      <c r="E649" s="209" t="s">
        <v>1</v>
      </c>
      <c r="F649" s="210" t="s">
        <v>138</v>
      </c>
      <c r="G649" s="208"/>
      <c r="H649" s="211">
        <v>82</v>
      </c>
      <c r="I649" s="212"/>
      <c r="J649" s="208"/>
      <c r="K649" s="208"/>
      <c r="L649" s="213"/>
      <c r="M649" s="214"/>
      <c r="N649" s="215"/>
      <c r="O649" s="215"/>
      <c r="P649" s="215"/>
      <c r="Q649" s="215"/>
      <c r="R649" s="215"/>
      <c r="S649" s="215"/>
      <c r="T649" s="216"/>
      <c r="AT649" s="217" t="s">
        <v>136</v>
      </c>
      <c r="AU649" s="217" t="s">
        <v>83</v>
      </c>
      <c r="AV649" s="13" t="s">
        <v>133</v>
      </c>
      <c r="AW649" s="13" t="s">
        <v>31</v>
      </c>
      <c r="AX649" s="13" t="s">
        <v>83</v>
      </c>
      <c r="AY649" s="217" t="s">
        <v>126</v>
      </c>
    </row>
    <row r="650" spans="1:65" s="2" customFormat="1" ht="37.9" customHeight="1">
      <c r="A650" s="33"/>
      <c r="B650" s="34"/>
      <c r="C650" s="228" t="s">
        <v>531</v>
      </c>
      <c r="D650" s="228" t="s">
        <v>433</v>
      </c>
      <c r="E650" s="229" t="s">
        <v>625</v>
      </c>
      <c r="F650" s="230" t="s">
        <v>626</v>
      </c>
      <c r="G650" s="231" t="s">
        <v>130</v>
      </c>
      <c r="H650" s="232">
        <v>19588</v>
      </c>
      <c r="I650" s="233"/>
      <c r="J650" s="234">
        <f>ROUND(I650*H650,2)</f>
        <v>0</v>
      </c>
      <c r="K650" s="230" t="s">
        <v>131</v>
      </c>
      <c r="L650" s="38"/>
      <c r="M650" s="235" t="s">
        <v>1</v>
      </c>
      <c r="N650" s="236" t="s">
        <v>40</v>
      </c>
      <c r="O650" s="70"/>
      <c r="P650" s="187">
        <f>O650*H650</f>
        <v>0</v>
      </c>
      <c r="Q650" s="187">
        <v>0</v>
      </c>
      <c r="R650" s="187">
        <f>Q650*H650</f>
        <v>0</v>
      </c>
      <c r="S650" s="187">
        <v>0</v>
      </c>
      <c r="T650" s="188">
        <f>S650*H650</f>
        <v>0</v>
      </c>
      <c r="U650" s="33"/>
      <c r="V650" s="33"/>
      <c r="W650" s="33"/>
      <c r="X650" s="33"/>
      <c r="Y650" s="33"/>
      <c r="Z650" s="33"/>
      <c r="AA650" s="33"/>
      <c r="AB650" s="33"/>
      <c r="AC650" s="33"/>
      <c r="AD650" s="33"/>
      <c r="AE650" s="33"/>
      <c r="AR650" s="189" t="s">
        <v>133</v>
      </c>
      <c r="AT650" s="189" t="s">
        <v>433</v>
      </c>
      <c r="AU650" s="189" t="s">
        <v>83</v>
      </c>
      <c r="AY650" s="16" t="s">
        <v>126</v>
      </c>
      <c r="BE650" s="190">
        <f>IF(N650="základní",J650,0)</f>
        <v>0</v>
      </c>
      <c r="BF650" s="190">
        <f>IF(N650="snížená",J650,0)</f>
        <v>0</v>
      </c>
      <c r="BG650" s="190">
        <f>IF(N650="zákl. přenesená",J650,0)</f>
        <v>0</v>
      </c>
      <c r="BH650" s="190">
        <f>IF(N650="sníž. přenesená",J650,0)</f>
        <v>0</v>
      </c>
      <c r="BI650" s="190">
        <f>IF(N650="nulová",J650,0)</f>
        <v>0</v>
      </c>
      <c r="BJ650" s="16" t="s">
        <v>83</v>
      </c>
      <c r="BK650" s="190">
        <f>ROUND(I650*H650,2)</f>
        <v>0</v>
      </c>
      <c r="BL650" s="16" t="s">
        <v>133</v>
      </c>
      <c r="BM650" s="189" t="s">
        <v>1730</v>
      </c>
    </row>
    <row r="651" spans="1:65" s="2" customFormat="1" ht="58.5">
      <c r="A651" s="33"/>
      <c r="B651" s="34"/>
      <c r="C651" s="35"/>
      <c r="D651" s="191" t="s">
        <v>135</v>
      </c>
      <c r="E651" s="35"/>
      <c r="F651" s="192" t="s">
        <v>628</v>
      </c>
      <c r="G651" s="35"/>
      <c r="H651" s="35"/>
      <c r="I651" s="193"/>
      <c r="J651" s="35"/>
      <c r="K651" s="35"/>
      <c r="L651" s="38"/>
      <c r="M651" s="194"/>
      <c r="N651" s="195"/>
      <c r="O651" s="70"/>
      <c r="P651" s="70"/>
      <c r="Q651" s="70"/>
      <c r="R651" s="70"/>
      <c r="S651" s="70"/>
      <c r="T651" s="71"/>
      <c r="U651" s="33"/>
      <c r="V651" s="33"/>
      <c r="W651" s="33"/>
      <c r="X651" s="33"/>
      <c r="Y651" s="33"/>
      <c r="Z651" s="33"/>
      <c r="AA651" s="33"/>
      <c r="AB651" s="33"/>
      <c r="AC651" s="33"/>
      <c r="AD651" s="33"/>
      <c r="AE651" s="33"/>
      <c r="AT651" s="16" t="s">
        <v>135</v>
      </c>
      <c r="AU651" s="16" t="s">
        <v>83</v>
      </c>
    </row>
    <row r="652" spans="1:65" s="12" customFormat="1" ht="11.25">
      <c r="B652" s="196"/>
      <c r="C652" s="197"/>
      <c r="D652" s="191" t="s">
        <v>136</v>
      </c>
      <c r="E652" s="198" t="s">
        <v>1</v>
      </c>
      <c r="F652" s="199" t="s">
        <v>1731</v>
      </c>
      <c r="G652" s="197"/>
      <c r="H652" s="200">
        <v>19588</v>
      </c>
      <c r="I652" s="201"/>
      <c r="J652" s="197"/>
      <c r="K652" s="197"/>
      <c r="L652" s="202"/>
      <c r="M652" s="203"/>
      <c r="N652" s="204"/>
      <c r="O652" s="204"/>
      <c r="P652" s="204"/>
      <c r="Q652" s="204"/>
      <c r="R652" s="204"/>
      <c r="S652" s="204"/>
      <c r="T652" s="205"/>
      <c r="AT652" s="206" t="s">
        <v>136</v>
      </c>
      <c r="AU652" s="206" t="s">
        <v>83</v>
      </c>
      <c r="AV652" s="12" t="s">
        <v>85</v>
      </c>
      <c r="AW652" s="12" t="s">
        <v>31</v>
      </c>
      <c r="AX652" s="12" t="s">
        <v>75</v>
      </c>
      <c r="AY652" s="206" t="s">
        <v>126</v>
      </c>
    </row>
    <row r="653" spans="1:65" s="13" customFormat="1" ht="11.25">
      <c r="B653" s="207"/>
      <c r="C653" s="208"/>
      <c r="D653" s="191" t="s">
        <v>136</v>
      </c>
      <c r="E653" s="209" t="s">
        <v>1</v>
      </c>
      <c r="F653" s="210" t="s">
        <v>138</v>
      </c>
      <c r="G653" s="208"/>
      <c r="H653" s="211">
        <v>19588</v>
      </c>
      <c r="I653" s="212"/>
      <c r="J653" s="208"/>
      <c r="K653" s="208"/>
      <c r="L653" s="213"/>
      <c r="M653" s="214"/>
      <c r="N653" s="215"/>
      <c r="O653" s="215"/>
      <c r="P653" s="215"/>
      <c r="Q653" s="215"/>
      <c r="R653" s="215"/>
      <c r="S653" s="215"/>
      <c r="T653" s="216"/>
      <c r="AT653" s="217" t="s">
        <v>136</v>
      </c>
      <c r="AU653" s="217" t="s">
        <v>83</v>
      </c>
      <c r="AV653" s="13" t="s">
        <v>133</v>
      </c>
      <c r="AW653" s="13" t="s">
        <v>31</v>
      </c>
      <c r="AX653" s="13" t="s">
        <v>83</v>
      </c>
      <c r="AY653" s="217" t="s">
        <v>126</v>
      </c>
    </row>
    <row r="654" spans="1:65" s="2" customFormat="1" ht="37.9" customHeight="1">
      <c r="A654" s="33"/>
      <c r="B654" s="34"/>
      <c r="C654" s="228" t="s">
        <v>540</v>
      </c>
      <c r="D654" s="228" t="s">
        <v>433</v>
      </c>
      <c r="E654" s="229" t="s">
        <v>636</v>
      </c>
      <c r="F654" s="230" t="s">
        <v>637</v>
      </c>
      <c r="G654" s="231" t="s">
        <v>130</v>
      </c>
      <c r="H654" s="232">
        <v>19588</v>
      </c>
      <c r="I654" s="233"/>
      <c r="J654" s="234">
        <f>ROUND(I654*H654,2)</f>
        <v>0</v>
      </c>
      <c r="K654" s="230" t="s">
        <v>131</v>
      </c>
      <c r="L654" s="38"/>
      <c r="M654" s="235" t="s">
        <v>1</v>
      </c>
      <c r="N654" s="236" t="s">
        <v>40</v>
      </c>
      <c r="O654" s="70"/>
      <c r="P654" s="187">
        <f>O654*H654</f>
        <v>0</v>
      </c>
      <c r="Q654" s="187">
        <v>0</v>
      </c>
      <c r="R654" s="187">
        <f>Q654*H654</f>
        <v>0</v>
      </c>
      <c r="S654" s="187">
        <v>0</v>
      </c>
      <c r="T654" s="188">
        <f>S654*H654</f>
        <v>0</v>
      </c>
      <c r="U654" s="33"/>
      <c r="V654" s="33"/>
      <c r="W654" s="33"/>
      <c r="X654" s="33"/>
      <c r="Y654" s="33"/>
      <c r="Z654" s="33"/>
      <c r="AA654" s="33"/>
      <c r="AB654" s="33"/>
      <c r="AC654" s="33"/>
      <c r="AD654" s="33"/>
      <c r="AE654" s="33"/>
      <c r="AR654" s="189" t="s">
        <v>133</v>
      </c>
      <c r="AT654" s="189" t="s">
        <v>433</v>
      </c>
      <c r="AU654" s="189" t="s">
        <v>83</v>
      </c>
      <c r="AY654" s="16" t="s">
        <v>126</v>
      </c>
      <c r="BE654" s="190">
        <f>IF(N654="základní",J654,0)</f>
        <v>0</v>
      </c>
      <c r="BF654" s="190">
        <f>IF(N654="snížená",J654,0)</f>
        <v>0</v>
      </c>
      <c r="BG654" s="190">
        <f>IF(N654="zákl. přenesená",J654,0)</f>
        <v>0</v>
      </c>
      <c r="BH654" s="190">
        <f>IF(N654="sníž. přenesená",J654,0)</f>
        <v>0</v>
      </c>
      <c r="BI654" s="190">
        <f>IF(N654="nulová",J654,0)</f>
        <v>0</v>
      </c>
      <c r="BJ654" s="16" t="s">
        <v>83</v>
      </c>
      <c r="BK654" s="190">
        <f>ROUND(I654*H654,2)</f>
        <v>0</v>
      </c>
      <c r="BL654" s="16" t="s">
        <v>133</v>
      </c>
      <c r="BM654" s="189" t="s">
        <v>1732</v>
      </c>
    </row>
    <row r="655" spans="1:65" s="2" customFormat="1" ht="58.5">
      <c r="A655" s="33"/>
      <c r="B655" s="34"/>
      <c r="C655" s="35"/>
      <c r="D655" s="191" t="s">
        <v>135</v>
      </c>
      <c r="E655" s="35"/>
      <c r="F655" s="192" t="s">
        <v>639</v>
      </c>
      <c r="G655" s="35"/>
      <c r="H655" s="35"/>
      <c r="I655" s="193"/>
      <c r="J655" s="35"/>
      <c r="K655" s="35"/>
      <c r="L655" s="38"/>
      <c r="M655" s="194"/>
      <c r="N655" s="195"/>
      <c r="O655" s="70"/>
      <c r="P655" s="70"/>
      <c r="Q655" s="70"/>
      <c r="R655" s="70"/>
      <c r="S655" s="70"/>
      <c r="T655" s="71"/>
      <c r="U655" s="33"/>
      <c r="V655" s="33"/>
      <c r="W655" s="33"/>
      <c r="X655" s="33"/>
      <c r="Y655" s="33"/>
      <c r="Z655" s="33"/>
      <c r="AA655" s="33"/>
      <c r="AB655" s="33"/>
      <c r="AC655" s="33"/>
      <c r="AD655" s="33"/>
      <c r="AE655" s="33"/>
      <c r="AT655" s="16" t="s">
        <v>135</v>
      </c>
      <c r="AU655" s="16" t="s">
        <v>83</v>
      </c>
    </row>
    <row r="656" spans="1:65" s="12" customFormat="1" ht="11.25">
      <c r="B656" s="196"/>
      <c r="C656" s="197"/>
      <c r="D656" s="191" t="s">
        <v>136</v>
      </c>
      <c r="E656" s="198" t="s">
        <v>1</v>
      </c>
      <c r="F656" s="199" t="s">
        <v>1731</v>
      </c>
      <c r="G656" s="197"/>
      <c r="H656" s="200">
        <v>19588</v>
      </c>
      <c r="I656" s="201"/>
      <c r="J656" s="197"/>
      <c r="K656" s="197"/>
      <c r="L656" s="202"/>
      <c r="M656" s="203"/>
      <c r="N656" s="204"/>
      <c r="O656" s="204"/>
      <c r="P656" s="204"/>
      <c r="Q656" s="204"/>
      <c r="R656" s="204"/>
      <c r="S656" s="204"/>
      <c r="T656" s="205"/>
      <c r="AT656" s="206" t="s">
        <v>136</v>
      </c>
      <c r="AU656" s="206" t="s">
        <v>83</v>
      </c>
      <c r="AV656" s="12" t="s">
        <v>85</v>
      </c>
      <c r="AW656" s="12" t="s">
        <v>31</v>
      </c>
      <c r="AX656" s="12" t="s">
        <v>75</v>
      </c>
      <c r="AY656" s="206" t="s">
        <v>126</v>
      </c>
    </row>
    <row r="657" spans="1:65" s="13" customFormat="1" ht="11.25">
      <c r="B657" s="207"/>
      <c r="C657" s="208"/>
      <c r="D657" s="191" t="s">
        <v>136</v>
      </c>
      <c r="E657" s="209" t="s">
        <v>1</v>
      </c>
      <c r="F657" s="210" t="s">
        <v>138</v>
      </c>
      <c r="G657" s="208"/>
      <c r="H657" s="211">
        <v>19588</v>
      </c>
      <c r="I657" s="212"/>
      <c r="J657" s="208"/>
      <c r="K657" s="208"/>
      <c r="L657" s="213"/>
      <c r="M657" s="214"/>
      <c r="N657" s="215"/>
      <c r="O657" s="215"/>
      <c r="P657" s="215"/>
      <c r="Q657" s="215"/>
      <c r="R657" s="215"/>
      <c r="S657" s="215"/>
      <c r="T657" s="216"/>
      <c r="AT657" s="217" t="s">
        <v>136</v>
      </c>
      <c r="AU657" s="217" t="s">
        <v>83</v>
      </c>
      <c r="AV657" s="13" t="s">
        <v>133</v>
      </c>
      <c r="AW657" s="13" t="s">
        <v>31</v>
      </c>
      <c r="AX657" s="13" t="s">
        <v>83</v>
      </c>
      <c r="AY657" s="217" t="s">
        <v>126</v>
      </c>
    </row>
    <row r="658" spans="1:65" s="2" customFormat="1" ht="16.5" customHeight="1">
      <c r="A658" s="33"/>
      <c r="B658" s="34"/>
      <c r="C658" s="228" t="s">
        <v>437</v>
      </c>
      <c r="D658" s="228" t="s">
        <v>433</v>
      </c>
      <c r="E658" s="229" t="s">
        <v>649</v>
      </c>
      <c r="F658" s="230" t="s">
        <v>650</v>
      </c>
      <c r="G658" s="231" t="s">
        <v>142</v>
      </c>
      <c r="H658" s="232">
        <v>5992</v>
      </c>
      <c r="I658" s="233"/>
      <c r="J658" s="234">
        <f>ROUND(I658*H658,2)</f>
        <v>0</v>
      </c>
      <c r="K658" s="230" t="s">
        <v>131</v>
      </c>
      <c r="L658" s="38"/>
      <c r="M658" s="235" t="s">
        <v>1</v>
      </c>
      <c r="N658" s="236" t="s">
        <v>40</v>
      </c>
      <c r="O658" s="70"/>
      <c r="P658" s="187">
        <f>O658*H658</f>
        <v>0</v>
      </c>
      <c r="Q658" s="187">
        <v>0</v>
      </c>
      <c r="R658" s="187">
        <f>Q658*H658</f>
        <v>0</v>
      </c>
      <c r="S658" s="187">
        <v>0</v>
      </c>
      <c r="T658" s="188">
        <f>S658*H658</f>
        <v>0</v>
      </c>
      <c r="U658" s="33"/>
      <c r="V658" s="33"/>
      <c r="W658" s="33"/>
      <c r="X658" s="33"/>
      <c r="Y658" s="33"/>
      <c r="Z658" s="33"/>
      <c r="AA658" s="33"/>
      <c r="AB658" s="33"/>
      <c r="AC658" s="33"/>
      <c r="AD658" s="33"/>
      <c r="AE658" s="33"/>
      <c r="AR658" s="189" t="s">
        <v>133</v>
      </c>
      <c r="AT658" s="189" t="s">
        <v>433</v>
      </c>
      <c r="AU658" s="189" t="s">
        <v>83</v>
      </c>
      <c r="AY658" s="16" t="s">
        <v>126</v>
      </c>
      <c r="BE658" s="190">
        <f>IF(N658="základní",J658,0)</f>
        <v>0</v>
      </c>
      <c r="BF658" s="190">
        <f>IF(N658="snížená",J658,0)</f>
        <v>0</v>
      </c>
      <c r="BG658" s="190">
        <f>IF(N658="zákl. přenesená",J658,0)</f>
        <v>0</v>
      </c>
      <c r="BH658" s="190">
        <f>IF(N658="sníž. přenesená",J658,0)</f>
        <v>0</v>
      </c>
      <c r="BI658" s="190">
        <f>IF(N658="nulová",J658,0)</f>
        <v>0</v>
      </c>
      <c r="BJ658" s="16" t="s">
        <v>83</v>
      </c>
      <c r="BK658" s="190">
        <f>ROUND(I658*H658,2)</f>
        <v>0</v>
      </c>
      <c r="BL658" s="16" t="s">
        <v>133</v>
      </c>
      <c r="BM658" s="189" t="s">
        <v>1733</v>
      </c>
    </row>
    <row r="659" spans="1:65" s="2" customFormat="1" ht="39">
      <c r="A659" s="33"/>
      <c r="B659" s="34"/>
      <c r="C659" s="35"/>
      <c r="D659" s="191" t="s">
        <v>135</v>
      </c>
      <c r="E659" s="35"/>
      <c r="F659" s="192" t="s">
        <v>652</v>
      </c>
      <c r="G659" s="35"/>
      <c r="H659" s="35"/>
      <c r="I659" s="193"/>
      <c r="J659" s="35"/>
      <c r="K659" s="35"/>
      <c r="L659" s="38"/>
      <c r="M659" s="194"/>
      <c r="N659" s="195"/>
      <c r="O659" s="70"/>
      <c r="P659" s="70"/>
      <c r="Q659" s="70"/>
      <c r="R659" s="70"/>
      <c r="S659" s="70"/>
      <c r="T659" s="71"/>
      <c r="U659" s="33"/>
      <c r="V659" s="33"/>
      <c r="W659" s="33"/>
      <c r="X659" s="33"/>
      <c r="Y659" s="33"/>
      <c r="Z659" s="33"/>
      <c r="AA659" s="33"/>
      <c r="AB659" s="33"/>
      <c r="AC659" s="33"/>
      <c r="AD659" s="33"/>
      <c r="AE659" s="33"/>
      <c r="AT659" s="16" t="s">
        <v>135</v>
      </c>
      <c r="AU659" s="16" t="s">
        <v>83</v>
      </c>
    </row>
    <row r="660" spans="1:65" s="12" customFormat="1" ht="11.25">
      <c r="B660" s="196"/>
      <c r="C660" s="197"/>
      <c r="D660" s="191" t="s">
        <v>136</v>
      </c>
      <c r="E660" s="198" t="s">
        <v>1</v>
      </c>
      <c r="F660" s="199" t="s">
        <v>1734</v>
      </c>
      <c r="G660" s="197"/>
      <c r="H660" s="200">
        <v>5992</v>
      </c>
      <c r="I660" s="201"/>
      <c r="J660" s="197"/>
      <c r="K660" s="197"/>
      <c r="L660" s="202"/>
      <c r="M660" s="203"/>
      <c r="N660" s="204"/>
      <c r="O660" s="204"/>
      <c r="P660" s="204"/>
      <c r="Q660" s="204"/>
      <c r="R660" s="204"/>
      <c r="S660" s="204"/>
      <c r="T660" s="205"/>
      <c r="AT660" s="206" t="s">
        <v>136</v>
      </c>
      <c r="AU660" s="206" t="s">
        <v>83</v>
      </c>
      <c r="AV660" s="12" t="s">
        <v>85</v>
      </c>
      <c r="AW660" s="12" t="s">
        <v>31</v>
      </c>
      <c r="AX660" s="12" t="s">
        <v>75</v>
      </c>
      <c r="AY660" s="206" t="s">
        <v>126</v>
      </c>
    </row>
    <row r="661" spans="1:65" s="13" customFormat="1" ht="11.25">
      <c r="B661" s="207"/>
      <c r="C661" s="208"/>
      <c r="D661" s="191" t="s">
        <v>136</v>
      </c>
      <c r="E661" s="209" t="s">
        <v>1</v>
      </c>
      <c r="F661" s="210" t="s">
        <v>138</v>
      </c>
      <c r="G661" s="208"/>
      <c r="H661" s="211">
        <v>5992</v>
      </c>
      <c r="I661" s="212"/>
      <c r="J661" s="208"/>
      <c r="K661" s="208"/>
      <c r="L661" s="213"/>
      <c r="M661" s="214"/>
      <c r="N661" s="215"/>
      <c r="O661" s="215"/>
      <c r="P661" s="215"/>
      <c r="Q661" s="215"/>
      <c r="R661" s="215"/>
      <c r="S661" s="215"/>
      <c r="T661" s="216"/>
      <c r="AT661" s="217" t="s">
        <v>136</v>
      </c>
      <c r="AU661" s="217" t="s">
        <v>83</v>
      </c>
      <c r="AV661" s="13" t="s">
        <v>133</v>
      </c>
      <c r="AW661" s="13" t="s">
        <v>31</v>
      </c>
      <c r="AX661" s="13" t="s">
        <v>83</v>
      </c>
      <c r="AY661" s="217" t="s">
        <v>126</v>
      </c>
    </row>
    <row r="662" spans="1:65" s="2" customFormat="1" ht="24.2" customHeight="1">
      <c r="A662" s="33"/>
      <c r="B662" s="34"/>
      <c r="C662" s="228" t="s">
        <v>549</v>
      </c>
      <c r="D662" s="228" t="s">
        <v>433</v>
      </c>
      <c r="E662" s="229" t="s">
        <v>658</v>
      </c>
      <c r="F662" s="230" t="s">
        <v>659</v>
      </c>
      <c r="G662" s="231" t="s">
        <v>130</v>
      </c>
      <c r="H662" s="232">
        <v>21</v>
      </c>
      <c r="I662" s="233"/>
      <c r="J662" s="234">
        <f>ROUND(I662*H662,2)</f>
        <v>0</v>
      </c>
      <c r="K662" s="230" t="s">
        <v>131</v>
      </c>
      <c r="L662" s="38"/>
      <c r="M662" s="235" t="s">
        <v>1</v>
      </c>
      <c r="N662" s="236" t="s">
        <v>40</v>
      </c>
      <c r="O662" s="70"/>
      <c r="P662" s="187">
        <f>O662*H662</f>
        <v>0</v>
      </c>
      <c r="Q662" s="187">
        <v>0</v>
      </c>
      <c r="R662" s="187">
        <f>Q662*H662</f>
        <v>0</v>
      </c>
      <c r="S662" s="187">
        <v>0</v>
      </c>
      <c r="T662" s="188">
        <f>S662*H662</f>
        <v>0</v>
      </c>
      <c r="U662" s="33"/>
      <c r="V662" s="33"/>
      <c r="W662" s="33"/>
      <c r="X662" s="33"/>
      <c r="Y662" s="33"/>
      <c r="Z662" s="33"/>
      <c r="AA662" s="33"/>
      <c r="AB662" s="33"/>
      <c r="AC662" s="33"/>
      <c r="AD662" s="33"/>
      <c r="AE662" s="33"/>
      <c r="AR662" s="189" t="s">
        <v>133</v>
      </c>
      <c r="AT662" s="189" t="s">
        <v>433</v>
      </c>
      <c r="AU662" s="189" t="s">
        <v>83</v>
      </c>
      <c r="AY662" s="16" t="s">
        <v>126</v>
      </c>
      <c r="BE662" s="190">
        <f>IF(N662="základní",J662,0)</f>
        <v>0</v>
      </c>
      <c r="BF662" s="190">
        <f>IF(N662="snížená",J662,0)</f>
        <v>0</v>
      </c>
      <c r="BG662" s="190">
        <f>IF(N662="zákl. přenesená",J662,0)</f>
        <v>0</v>
      </c>
      <c r="BH662" s="190">
        <f>IF(N662="sníž. přenesená",J662,0)</f>
        <v>0</v>
      </c>
      <c r="BI662" s="190">
        <f>IF(N662="nulová",J662,0)</f>
        <v>0</v>
      </c>
      <c r="BJ662" s="16" t="s">
        <v>83</v>
      </c>
      <c r="BK662" s="190">
        <f>ROUND(I662*H662,2)</f>
        <v>0</v>
      </c>
      <c r="BL662" s="16" t="s">
        <v>133</v>
      </c>
      <c r="BM662" s="189" t="s">
        <v>1735</v>
      </c>
    </row>
    <row r="663" spans="1:65" s="2" customFormat="1" ht="29.25">
      <c r="A663" s="33"/>
      <c r="B663" s="34"/>
      <c r="C663" s="35"/>
      <c r="D663" s="191" t="s">
        <v>135</v>
      </c>
      <c r="E663" s="35"/>
      <c r="F663" s="192" t="s">
        <v>661</v>
      </c>
      <c r="G663" s="35"/>
      <c r="H663" s="35"/>
      <c r="I663" s="193"/>
      <c r="J663" s="35"/>
      <c r="K663" s="35"/>
      <c r="L663" s="38"/>
      <c r="M663" s="194"/>
      <c r="N663" s="195"/>
      <c r="O663" s="70"/>
      <c r="P663" s="70"/>
      <c r="Q663" s="70"/>
      <c r="R663" s="70"/>
      <c r="S663" s="70"/>
      <c r="T663" s="71"/>
      <c r="U663" s="33"/>
      <c r="V663" s="33"/>
      <c r="W663" s="33"/>
      <c r="X663" s="33"/>
      <c r="Y663" s="33"/>
      <c r="Z663" s="33"/>
      <c r="AA663" s="33"/>
      <c r="AB663" s="33"/>
      <c r="AC663" s="33"/>
      <c r="AD663" s="33"/>
      <c r="AE663" s="33"/>
      <c r="AT663" s="16" t="s">
        <v>135</v>
      </c>
      <c r="AU663" s="16" t="s">
        <v>83</v>
      </c>
    </row>
    <row r="664" spans="1:65" s="14" customFormat="1" ht="11.25">
      <c r="B664" s="218"/>
      <c r="C664" s="219"/>
      <c r="D664" s="191" t="s">
        <v>136</v>
      </c>
      <c r="E664" s="220" t="s">
        <v>1</v>
      </c>
      <c r="F664" s="221" t="s">
        <v>1736</v>
      </c>
      <c r="G664" s="219"/>
      <c r="H664" s="220" t="s">
        <v>1</v>
      </c>
      <c r="I664" s="222"/>
      <c r="J664" s="219"/>
      <c r="K664" s="219"/>
      <c r="L664" s="223"/>
      <c r="M664" s="224"/>
      <c r="N664" s="225"/>
      <c r="O664" s="225"/>
      <c r="P664" s="225"/>
      <c r="Q664" s="225"/>
      <c r="R664" s="225"/>
      <c r="S664" s="225"/>
      <c r="T664" s="226"/>
      <c r="AT664" s="227" t="s">
        <v>136</v>
      </c>
      <c r="AU664" s="227" t="s">
        <v>83</v>
      </c>
      <c r="AV664" s="14" t="s">
        <v>83</v>
      </c>
      <c r="AW664" s="14" t="s">
        <v>31</v>
      </c>
      <c r="AX664" s="14" t="s">
        <v>75</v>
      </c>
      <c r="AY664" s="227" t="s">
        <v>126</v>
      </c>
    </row>
    <row r="665" spans="1:65" s="12" customFormat="1" ht="11.25">
      <c r="B665" s="196"/>
      <c r="C665" s="197"/>
      <c r="D665" s="191" t="s">
        <v>136</v>
      </c>
      <c r="E665" s="198" t="s">
        <v>1</v>
      </c>
      <c r="F665" s="199" t="s">
        <v>1737</v>
      </c>
      <c r="G665" s="197"/>
      <c r="H665" s="200">
        <v>21</v>
      </c>
      <c r="I665" s="201"/>
      <c r="J665" s="197"/>
      <c r="K665" s="197"/>
      <c r="L665" s="202"/>
      <c r="M665" s="203"/>
      <c r="N665" s="204"/>
      <c r="O665" s="204"/>
      <c r="P665" s="204"/>
      <c r="Q665" s="204"/>
      <c r="R665" s="204"/>
      <c r="S665" s="204"/>
      <c r="T665" s="205"/>
      <c r="AT665" s="206" t="s">
        <v>136</v>
      </c>
      <c r="AU665" s="206" t="s">
        <v>83</v>
      </c>
      <c r="AV665" s="12" t="s">
        <v>85</v>
      </c>
      <c r="AW665" s="12" t="s">
        <v>31</v>
      </c>
      <c r="AX665" s="12" t="s">
        <v>75</v>
      </c>
      <c r="AY665" s="206" t="s">
        <v>126</v>
      </c>
    </row>
    <row r="666" spans="1:65" s="13" customFormat="1" ht="11.25">
      <c r="B666" s="207"/>
      <c r="C666" s="208"/>
      <c r="D666" s="191" t="s">
        <v>136</v>
      </c>
      <c r="E666" s="209" t="s">
        <v>1</v>
      </c>
      <c r="F666" s="210" t="s">
        <v>138</v>
      </c>
      <c r="G666" s="208"/>
      <c r="H666" s="211">
        <v>21</v>
      </c>
      <c r="I666" s="212"/>
      <c r="J666" s="208"/>
      <c r="K666" s="208"/>
      <c r="L666" s="213"/>
      <c r="M666" s="214"/>
      <c r="N666" s="215"/>
      <c r="O666" s="215"/>
      <c r="P666" s="215"/>
      <c r="Q666" s="215"/>
      <c r="R666" s="215"/>
      <c r="S666" s="215"/>
      <c r="T666" s="216"/>
      <c r="AT666" s="217" t="s">
        <v>136</v>
      </c>
      <c r="AU666" s="217" t="s">
        <v>83</v>
      </c>
      <c r="AV666" s="13" t="s">
        <v>133</v>
      </c>
      <c r="AW666" s="13" t="s">
        <v>31</v>
      </c>
      <c r="AX666" s="13" t="s">
        <v>83</v>
      </c>
      <c r="AY666" s="217" t="s">
        <v>126</v>
      </c>
    </row>
    <row r="667" spans="1:65" s="2" customFormat="1" ht="24.2" customHeight="1">
      <c r="A667" s="33"/>
      <c r="B667" s="34"/>
      <c r="C667" s="228" t="s">
        <v>229</v>
      </c>
      <c r="D667" s="228" t="s">
        <v>433</v>
      </c>
      <c r="E667" s="229" t="s">
        <v>665</v>
      </c>
      <c r="F667" s="230" t="s">
        <v>666</v>
      </c>
      <c r="G667" s="231" t="s">
        <v>130</v>
      </c>
      <c r="H667" s="232">
        <v>6</v>
      </c>
      <c r="I667" s="233"/>
      <c r="J667" s="234">
        <f>ROUND(I667*H667,2)</f>
        <v>0</v>
      </c>
      <c r="K667" s="230" t="s">
        <v>131</v>
      </c>
      <c r="L667" s="38"/>
      <c r="M667" s="235" t="s">
        <v>1</v>
      </c>
      <c r="N667" s="236" t="s">
        <v>40</v>
      </c>
      <c r="O667" s="70"/>
      <c r="P667" s="187">
        <f>O667*H667</f>
        <v>0</v>
      </c>
      <c r="Q667" s="187">
        <v>0</v>
      </c>
      <c r="R667" s="187">
        <f>Q667*H667</f>
        <v>0</v>
      </c>
      <c r="S667" s="187">
        <v>0</v>
      </c>
      <c r="T667" s="188">
        <f>S667*H667</f>
        <v>0</v>
      </c>
      <c r="U667" s="33"/>
      <c r="V667" s="33"/>
      <c r="W667" s="33"/>
      <c r="X667" s="33"/>
      <c r="Y667" s="33"/>
      <c r="Z667" s="33"/>
      <c r="AA667" s="33"/>
      <c r="AB667" s="33"/>
      <c r="AC667" s="33"/>
      <c r="AD667" s="33"/>
      <c r="AE667" s="33"/>
      <c r="AR667" s="189" t="s">
        <v>133</v>
      </c>
      <c r="AT667" s="189" t="s">
        <v>433</v>
      </c>
      <c r="AU667" s="189" t="s">
        <v>83</v>
      </c>
      <c r="AY667" s="16" t="s">
        <v>126</v>
      </c>
      <c r="BE667" s="190">
        <f>IF(N667="základní",J667,0)</f>
        <v>0</v>
      </c>
      <c r="BF667" s="190">
        <f>IF(N667="snížená",J667,0)</f>
        <v>0</v>
      </c>
      <c r="BG667" s="190">
        <f>IF(N667="zákl. přenesená",J667,0)</f>
        <v>0</v>
      </c>
      <c r="BH667" s="190">
        <f>IF(N667="sníž. přenesená",J667,0)</f>
        <v>0</v>
      </c>
      <c r="BI667" s="190">
        <f>IF(N667="nulová",J667,0)</f>
        <v>0</v>
      </c>
      <c r="BJ667" s="16" t="s">
        <v>83</v>
      </c>
      <c r="BK667" s="190">
        <f>ROUND(I667*H667,2)</f>
        <v>0</v>
      </c>
      <c r="BL667" s="16" t="s">
        <v>133</v>
      </c>
      <c r="BM667" s="189" t="s">
        <v>1738</v>
      </c>
    </row>
    <row r="668" spans="1:65" s="2" customFormat="1" ht="29.25">
      <c r="A668" s="33"/>
      <c r="B668" s="34"/>
      <c r="C668" s="35"/>
      <c r="D668" s="191" t="s">
        <v>135</v>
      </c>
      <c r="E668" s="35"/>
      <c r="F668" s="192" t="s">
        <v>668</v>
      </c>
      <c r="G668" s="35"/>
      <c r="H668" s="35"/>
      <c r="I668" s="193"/>
      <c r="J668" s="35"/>
      <c r="K668" s="35"/>
      <c r="L668" s="38"/>
      <c r="M668" s="194"/>
      <c r="N668" s="195"/>
      <c r="O668" s="70"/>
      <c r="P668" s="70"/>
      <c r="Q668" s="70"/>
      <c r="R668" s="70"/>
      <c r="S668" s="70"/>
      <c r="T668" s="71"/>
      <c r="U668" s="33"/>
      <c r="V668" s="33"/>
      <c r="W668" s="33"/>
      <c r="X668" s="33"/>
      <c r="Y668" s="33"/>
      <c r="Z668" s="33"/>
      <c r="AA668" s="33"/>
      <c r="AB668" s="33"/>
      <c r="AC668" s="33"/>
      <c r="AD668" s="33"/>
      <c r="AE668" s="33"/>
      <c r="AT668" s="16" t="s">
        <v>135</v>
      </c>
      <c r="AU668" s="16" t="s">
        <v>83</v>
      </c>
    </row>
    <row r="669" spans="1:65" s="14" customFormat="1" ht="11.25">
      <c r="B669" s="218"/>
      <c r="C669" s="219"/>
      <c r="D669" s="191" t="s">
        <v>136</v>
      </c>
      <c r="E669" s="220" t="s">
        <v>1</v>
      </c>
      <c r="F669" s="221" t="s">
        <v>1739</v>
      </c>
      <c r="G669" s="219"/>
      <c r="H669" s="220" t="s">
        <v>1</v>
      </c>
      <c r="I669" s="222"/>
      <c r="J669" s="219"/>
      <c r="K669" s="219"/>
      <c r="L669" s="223"/>
      <c r="M669" s="224"/>
      <c r="N669" s="225"/>
      <c r="O669" s="225"/>
      <c r="P669" s="225"/>
      <c r="Q669" s="225"/>
      <c r="R669" s="225"/>
      <c r="S669" s="225"/>
      <c r="T669" s="226"/>
      <c r="AT669" s="227" t="s">
        <v>136</v>
      </c>
      <c r="AU669" s="227" t="s">
        <v>83</v>
      </c>
      <c r="AV669" s="14" t="s">
        <v>83</v>
      </c>
      <c r="AW669" s="14" t="s">
        <v>31</v>
      </c>
      <c r="AX669" s="14" t="s">
        <v>75</v>
      </c>
      <c r="AY669" s="227" t="s">
        <v>126</v>
      </c>
    </row>
    <row r="670" spans="1:65" s="12" customFormat="1" ht="11.25">
      <c r="B670" s="196"/>
      <c r="C670" s="197"/>
      <c r="D670" s="191" t="s">
        <v>136</v>
      </c>
      <c r="E670" s="198" t="s">
        <v>1</v>
      </c>
      <c r="F670" s="199" t="s">
        <v>1740</v>
      </c>
      <c r="G670" s="197"/>
      <c r="H670" s="200">
        <v>6</v>
      </c>
      <c r="I670" s="201"/>
      <c r="J670" s="197"/>
      <c r="K670" s="197"/>
      <c r="L670" s="202"/>
      <c r="M670" s="203"/>
      <c r="N670" s="204"/>
      <c r="O670" s="204"/>
      <c r="P670" s="204"/>
      <c r="Q670" s="204"/>
      <c r="R670" s="204"/>
      <c r="S670" s="204"/>
      <c r="T670" s="205"/>
      <c r="AT670" s="206" t="s">
        <v>136</v>
      </c>
      <c r="AU670" s="206" t="s">
        <v>83</v>
      </c>
      <c r="AV670" s="12" t="s">
        <v>85</v>
      </c>
      <c r="AW670" s="12" t="s">
        <v>31</v>
      </c>
      <c r="AX670" s="12" t="s">
        <v>75</v>
      </c>
      <c r="AY670" s="206" t="s">
        <v>126</v>
      </c>
    </row>
    <row r="671" spans="1:65" s="13" customFormat="1" ht="11.25">
      <c r="B671" s="207"/>
      <c r="C671" s="208"/>
      <c r="D671" s="191" t="s">
        <v>136</v>
      </c>
      <c r="E671" s="209" t="s">
        <v>1</v>
      </c>
      <c r="F671" s="210" t="s">
        <v>138</v>
      </c>
      <c r="G671" s="208"/>
      <c r="H671" s="211">
        <v>6</v>
      </c>
      <c r="I671" s="212"/>
      <c r="J671" s="208"/>
      <c r="K671" s="208"/>
      <c r="L671" s="213"/>
      <c r="M671" s="214"/>
      <c r="N671" s="215"/>
      <c r="O671" s="215"/>
      <c r="P671" s="215"/>
      <c r="Q671" s="215"/>
      <c r="R671" s="215"/>
      <c r="S671" s="215"/>
      <c r="T671" s="216"/>
      <c r="AT671" s="217" t="s">
        <v>136</v>
      </c>
      <c r="AU671" s="217" t="s">
        <v>83</v>
      </c>
      <c r="AV671" s="13" t="s">
        <v>133</v>
      </c>
      <c r="AW671" s="13" t="s">
        <v>31</v>
      </c>
      <c r="AX671" s="13" t="s">
        <v>83</v>
      </c>
      <c r="AY671" s="217" t="s">
        <v>126</v>
      </c>
    </row>
    <row r="672" spans="1:65" s="2" customFormat="1" ht="24.2" customHeight="1">
      <c r="A672" s="33"/>
      <c r="B672" s="34"/>
      <c r="C672" s="228" t="s">
        <v>558</v>
      </c>
      <c r="D672" s="228" t="s">
        <v>433</v>
      </c>
      <c r="E672" s="229" t="s">
        <v>683</v>
      </c>
      <c r="F672" s="230" t="s">
        <v>684</v>
      </c>
      <c r="G672" s="231" t="s">
        <v>130</v>
      </c>
      <c r="H672" s="232">
        <v>28.2</v>
      </c>
      <c r="I672" s="233"/>
      <c r="J672" s="234">
        <f>ROUND(I672*H672,2)</f>
        <v>0</v>
      </c>
      <c r="K672" s="230" t="s">
        <v>131</v>
      </c>
      <c r="L672" s="38"/>
      <c r="M672" s="235" t="s">
        <v>1</v>
      </c>
      <c r="N672" s="236" t="s">
        <v>40</v>
      </c>
      <c r="O672" s="70"/>
      <c r="P672" s="187">
        <f>O672*H672</f>
        <v>0</v>
      </c>
      <c r="Q672" s="187">
        <v>0</v>
      </c>
      <c r="R672" s="187">
        <f>Q672*H672</f>
        <v>0</v>
      </c>
      <c r="S672" s="187">
        <v>0</v>
      </c>
      <c r="T672" s="188">
        <f>S672*H672</f>
        <v>0</v>
      </c>
      <c r="U672" s="33"/>
      <c r="V672" s="33"/>
      <c r="W672" s="33"/>
      <c r="X672" s="33"/>
      <c r="Y672" s="33"/>
      <c r="Z672" s="33"/>
      <c r="AA672" s="33"/>
      <c r="AB672" s="33"/>
      <c r="AC672" s="33"/>
      <c r="AD672" s="33"/>
      <c r="AE672" s="33"/>
      <c r="AR672" s="189" t="s">
        <v>133</v>
      </c>
      <c r="AT672" s="189" t="s">
        <v>433</v>
      </c>
      <c r="AU672" s="189" t="s">
        <v>83</v>
      </c>
      <c r="AY672" s="16" t="s">
        <v>126</v>
      </c>
      <c r="BE672" s="190">
        <f>IF(N672="základní",J672,0)</f>
        <v>0</v>
      </c>
      <c r="BF672" s="190">
        <f>IF(N672="snížená",J672,0)</f>
        <v>0</v>
      </c>
      <c r="BG672" s="190">
        <f>IF(N672="zákl. přenesená",J672,0)</f>
        <v>0</v>
      </c>
      <c r="BH672" s="190">
        <f>IF(N672="sníž. přenesená",J672,0)</f>
        <v>0</v>
      </c>
      <c r="BI672" s="190">
        <f>IF(N672="nulová",J672,0)</f>
        <v>0</v>
      </c>
      <c r="BJ672" s="16" t="s">
        <v>83</v>
      </c>
      <c r="BK672" s="190">
        <f>ROUND(I672*H672,2)</f>
        <v>0</v>
      </c>
      <c r="BL672" s="16" t="s">
        <v>133</v>
      </c>
      <c r="BM672" s="189" t="s">
        <v>1741</v>
      </c>
    </row>
    <row r="673" spans="1:65" s="2" customFormat="1" ht="29.25">
      <c r="A673" s="33"/>
      <c r="B673" s="34"/>
      <c r="C673" s="35"/>
      <c r="D673" s="191" t="s">
        <v>135</v>
      </c>
      <c r="E673" s="35"/>
      <c r="F673" s="192" t="s">
        <v>686</v>
      </c>
      <c r="G673" s="35"/>
      <c r="H673" s="35"/>
      <c r="I673" s="193"/>
      <c r="J673" s="35"/>
      <c r="K673" s="35"/>
      <c r="L673" s="38"/>
      <c r="M673" s="194"/>
      <c r="N673" s="195"/>
      <c r="O673" s="70"/>
      <c r="P673" s="70"/>
      <c r="Q673" s="70"/>
      <c r="R673" s="70"/>
      <c r="S673" s="70"/>
      <c r="T673" s="71"/>
      <c r="U673" s="33"/>
      <c r="V673" s="33"/>
      <c r="W673" s="33"/>
      <c r="X673" s="33"/>
      <c r="Y673" s="33"/>
      <c r="Z673" s="33"/>
      <c r="AA673" s="33"/>
      <c r="AB673" s="33"/>
      <c r="AC673" s="33"/>
      <c r="AD673" s="33"/>
      <c r="AE673" s="33"/>
      <c r="AT673" s="16" t="s">
        <v>135</v>
      </c>
      <c r="AU673" s="16" t="s">
        <v>83</v>
      </c>
    </row>
    <row r="674" spans="1:65" s="14" customFormat="1" ht="11.25">
      <c r="B674" s="218"/>
      <c r="C674" s="219"/>
      <c r="D674" s="191" t="s">
        <v>136</v>
      </c>
      <c r="E674" s="220" t="s">
        <v>1</v>
      </c>
      <c r="F674" s="221" t="s">
        <v>1742</v>
      </c>
      <c r="G674" s="219"/>
      <c r="H674" s="220" t="s">
        <v>1</v>
      </c>
      <c r="I674" s="222"/>
      <c r="J674" s="219"/>
      <c r="K674" s="219"/>
      <c r="L674" s="223"/>
      <c r="M674" s="224"/>
      <c r="N674" s="225"/>
      <c r="O674" s="225"/>
      <c r="P674" s="225"/>
      <c r="Q674" s="225"/>
      <c r="R674" s="225"/>
      <c r="S674" s="225"/>
      <c r="T674" s="226"/>
      <c r="AT674" s="227" t="s">
        <v>136</v>
      </c>
      <c r="AU674" s="227" t="s">
        <v>83</v>
      </c>
      <c r="AV674" s="14" t="s">
        <v>83</v>
      </c>
      <c r="AW674" s="14" t="s">
        <v>31</v>
      </c>
      <c r="AX674" s="14" t="s">
        <v>75</v>
      </c>
      <c r="AY674" s="227" t="s">
        <v>126</v>
      </c>
    </row>
    <row r="675" spans="1:65" s="12" customFormat="1" ht="11.25">
      <c r="B675" s="196"/>
      <c r="C675" s="197"/>
      <c r="D675" s="191" t="s">
        <v>136</v>
      </c>
      <c r="E675" s="198" t="s">
        <v>1</v>
      </c>
      <c r="F675" s="199" t="s">
        <v>1743</v>
      </c>
      <c r="G675" s="197"/>
      <c r="H675" s="200">
        <v>28.2</v>
      </c>
      <c r="I675" s="201"/>
      <c r="J675" s="197"/>
      <c r="K675" s="197"/>
      <c r="L675" s="202"/>
      <c r="M675" s="203"/>
      <c r="N675" s="204"/>
      <c r="O675" s="204"/>
      <c r="P675" s="204"/>
      <c r="Q675" s="204"/>
      <c r="R675" s="204"/>
      <c r="S675" s="204"/>
      <c r="T675" s="205"/>
      <c r="AT675" s="206" t="s">
        <v>136</v>
      </c>
      <c r="AU675" s="206" t="s">
        <v>83</v>
      </c>
      <c r="AV675" s="12" t="s">
        <v>85</v>
      </c>
      <c r="AW675" s="12" t="s">
        <v>31</v>
      </c>
      <c r="AX675" s="12" t="s">
        <v>75</v>
      </c>
      <c r="AY675" s="206" t="s">
        <v>126</v>
      </c>
    </row>
    <row r="676" spans="1:65" s="13" customFormat="1" ht="11.25">
      <c r="B676" s="207"/>
      <c r="C676" s="208"/>
      <c r="D676" s="191" t="s">
        <v>136</v>
      </c>
      <c r="E676" s="209" t="s">
        <v>1</v>
      </c>
      <c r="F676" s="210" t="s">
        <v>138</v>
      </c>
      <c r="G676" s="208"/>
      <c r="H676" s="211">
        <v>28.2</v>
      </c>
      <c r="I676" s="212"/>
      <c r="J676" s="208"/>
      <c r="K676" s="208"/>
      <c r="L676" s="213"/>
      <c r="M676" s="214"/>
      <c r="N676" s="215"/>
      <c r="O676" s="215"/>
      <c r="P676" s="215"/>
      <c r="Q676" s="215"/>
      <c r="R676" s="215"/>
      <c r="S676" s="215"/>
      <c r="T676" s="216"/>
      <c r="AT676" s="217" t="s">
        <v>136</v>
      </c>
      <c r="AU676" s="217" t="s">
        <v>83</v>
      </c>
      <c r="AV676" s="13" t="s">
        <v>133</v>
      </c>
      <c r="AW676" s="13" t="s">
        <v>31</v>
      </c>
      <c r="AX676" s="13" t="s">
        <v>83</v>
      </c>
      <c r="AY676" s="217" t="s">
        <v>126</v>
      </c>
    </row>
    <row r="677" spans="1:65" s="2" customFormat="1" ht="24.2" customHeight="1">
      <c r="A677" s="33"/>
      <c r="B677" s="34"/>
      <c r="C677" s="228" t="s">
        <v>563</v>
      </c>
      <c r="D677" s="228" t="s">
        <v>433</v>
      </c>
      <c r="E677" s="229" t="s">
        <v>672</v>
      </c>
      <c r="F677" s="230" t="s">
        <v>673</v>
      </c>
      <c r="G677" s="231" t="s">
        <v>130</v>
      </c>
      <c r="H677" s="232">
        <v>60</v>
      </c>
      <c r="I677" s="233"/>
      <c r="J677" s="234">
        <f>ROUND(I677*H677,2)</f>
        <v>0</v>
      </c>
      <c r="K677" s="230" t="s">
        <v>131</v>
      </c>
      <c r="L677" s="38"/>
      <c r="M677" s="235" t="s">
        <v>1</v>
      </c>
      <c r="N677" s="236" t="s">
        <v>40</v>
      </c>
      <c r="O677" s="70"/>
      <c r="P677" s="187">
        <f>O677*H677</f>
        <v>0</v>
      </c>
      <c r="Q677" s="187">
        <v>0</v>
      </c>
      <c r="R677" s="187">
        <f>Q677*H677</f>
        <v>0</v>
      </c>
      <c r="S677" s="187">
        <v>0</v>
      </c>
      <c r="T677" s="188">
        <f>S677*H677</f>
        <v>0</v>
      </c>
      <c r="U677" s="33"/>
      <c r="V677" s="33"/>
      <c r="W677" s="33"/>
      <c r="X677" s="33"/>
      <c r="Y677" s="33"/>
      <c r="Z677" s="33"/>
      <c r="AA677" s="33"/>
      <c r="AB677" s="33"/>
      <c r="AC677" s="33"/>
      <c r="AD677" s="33"/>
      <c r="AE677" s="33"/>
      <c r="AR677" s="189" t="s">
        <v>133</v>
      </c>
      <c r="AT677" s="189" t="s">
        <v>433</v>
      </c>
      <c r="AU677" s="189" t="s">
        <v>83</v>
      </c>
      <c r="AY677" s="16" t="s">
        <v>126</v>
      </c>
      <c r="BE677" s="190">
        <f>IF(N677="základní",J677,0)</f>
        <v>0</v>
      </c>
      <c r="BF677" s="190">
        <f>IF(N677="snížená",J677,0)</f>
        <v>0</v>
      </c>
      <c r="BG677" s="190">
        <f>IF(N677="zákl. přenesená",J677,0)</f>
        <v>0</v>
      </c>
      <c r="BH677" s="190">
        <f>IF(N677="sníž. přenesená",J677,0)</f>
        <v>0</v>
      </c>
      <c r="BI677" s="190">
        <f>IF(N677="nulová",J677,0)</f>
        <v>0</v>
      </c>
      <c r="BJ677" s="16" t="s">
        <v>83</v>
      </c>
      <c r="BK677" s="190">
        <f>ROUND(I677*H677,2)</f>
        <v>0</v>
      </c>
      <c r="BL677" s="16" t="s">
        <v>133</v>
      </c>
      <c r="BM677" s="189" t="s">
        <v>1744</v>
      </c>
    </row>
    <row r="678" spans="1:65" s="2" customFormat="1" ht="39">
      <c r="A678" s="33"/>
      <c r="B678" s="34"/>
      <c r="C678" s="35"/>
      <c r="D678" s="191" t="s">
        <v>135</v>
      </c>
      <c r="E678" s="35"/>
      <c r="F678" s="192" t="s">
        <v>675</v>
      </c>
      <c r="G678" s="35"/>
      <c r="H678" s="35"/>
      <c r="I678" s="193"/>
      <c r="J678" s="35"/>
      <c r="K678" s="35"/>
      <c r="L678" s="38"/>
      <c r="M678" s="194"/>
      <c r="N678" s="195"/>
      <c r="O678" s="70"/>
      <c r="P678" s="70"/>
      <c r="Q678" s="70"/>
      <c r="R678" s="70"/>
      <c r="S678" s="70"/>
      <c r="T678" s="71"/>
      <c r="U678" s="33"/>
      <c r="V678" s="33"/>
      <c r="W678" s="33"/>
      <c r="X678" s="33"/>
      <c r="Y678" s="33"/>
      <c r="Z678" s="33"/>
      <c r="AA678" s="33"/>
      <c r="AB678" s="33"/>
      <c r="AC678" s="33"/>
      <c r="AD678" s="33"/>
      <c r="AE678" s="33"/>
      <c r="AT678" s="16" t="s">
        <v>135</v>
      </c>
      <c r="AU678" s="16" t="s">
        <v>83</v>
      </c>
    </row>
    <row r="679" spans="1:65" s="14" customFormat="1" ht="22.5">
      <c r="B679" s="218"/>
      <c r="C679" s="219"/>
      <c r="D679" s="191" t="s">
        <v>136</v>
      </c>
      <c r="E679" s="220" t="s">
        <v>1</v>
      </c>
      <c r="F679" s="221" t="s">
        <v>1538</v>
      </c>
      <c r="G679" s="219"/>
      <c r="H679" s="220" t="s">
        <v>1</v>
      </c>
      <c r="I679" s="222"/>
      <c r="J679" s="219"/>
      <c r="K679" s="219"/>
      <c r="L679" s="223"/>
      <c r="M679" s="224"/>
      <c r="N679" s="225"/>
      <c r="O679" s="225"/>
      <c r="P679" s="225"/>
      <c r="Q679" s="225"/>
      <c r="R679" s="225"/>
      <c r="S679" s="225"/>
      <c r="T679" s="226"/>
      <c r="AT679" s="227" t="s">
        <v>136</v>
      </c>
      <c r="AU679" s="227" t="s">
        <v>83</v>
      </c>
      <c r="AV679" s="14" t="s">
        <v>83</v>
      </c>
      <c r="AW679" s="14" t="s">
        <v>31</v>
      </c>
      <c r="AX679" s="14" t="s">
        <v>75</v>
      </c>
      <c r="AY679" s="227" t="s">
        <v>126</v>
      </c>
    </row>
    <row r="680" spans="1:65" s="12" customFormat="1" ht="11.25">
      <c r="B680" s="196"/>
      <c r="C680" s="197"/>
      <c r="D680" s="191" t="s">
        <v>136</v>
      </c>
      <c r="E680" s="198" t="s">
        <v>1</v>
      </c>
      <c r="F680" s="199" t="s">
        <v>1745</v>
      </c>
      <c r="G680" s="197"/>
      <c r="H680" s="200">
        <v>60</v>
      </c>
      <c r="I680" s="201"/>
      <c r="J680" s="197"/>
      <c r="K680" s="197"/>
      <c r="L680" s="202"/>
      <c r="M680" s="203"/>
      <c r="N680" s="204"/>
      <c r="O680" s="204"/>
      <c r="P680" s="204"/>
      <c r="Q680" s="204"/>
      <c r="R680" s="204"/>
      <c r="S680" s="204"/>
      <c r="T680" s="205"/>
      <c r="AT680" s="206" t="s">
        <v>136</v>
      </c>
      <c r="AU680" s="206" t="s">
        <v>83</v>
      </c>
      <c r="AV680" s="12" t="s">
        <v>85</v>
      </c>
      <c r="AW680" s="12" t="s">
        <v>31</v>
      </c>
      <c r="AX680" s="12" t="s">
        <v>75</v>
      </c>
      <c r="AY680" s="206" t="s">
        <v>126</v>
      </c>
    </row>
    <row r="681" spans="1:65" s="13" customFormat="1" ht="11.25">
      <c r="B681" s="207"/>
      <c r="C681" s="208"/>
      <c r="D681" s="191" t="s">
        <v>136</v>
      </c>
      <c r="E681" s="209" t="s">
        <v>1</v>
      </c>
      <c r="F681" s="210" t="s">
        <v>138</v>
      </c>
      <c r="G681" s="208"/>
      <c r="H681" s="211">
        <v>60</v>
      </c>
      <c r="I681" s="212"/>
      <c r="J681" s="208"/>
      <c r="K681" s="208"/>
      <c r="L681" s="213"/>
      <c r="M681" s="214"/>
      <c r="N681" s="215"/>
      <c r="O681" s="215"/>
      <c r="P681" s="215"/>
      <c r="Q681" s="215"/>
      <c r="R681" s="215"/>
      <c r="S681" s="215"/>
      <c r="T681" s="216"/>
      <c r="AT681" s="217" t="s">
        <v>136</v>
      </c>
      <c r="AU681" s="217" t="s">
        <v>83</v>
      </c>
      <c r="AV681" s="13" t="s">
        <v>133</v>
      </c>
      <c r="AW681" s="13" t="s">
        <v>31</v>
      </c>
      <c r="AX681" s="13" t="s">
        <v>83</v>
      </c>
      <c r="AY681" s="217" t="s">
        <v>126</v>
      </c>
    </row>
    <row r="682" spans="1:65" s="2" customFormat="1" ht="37.9" customHeight="1">
      <c r="A682" s="33"/>
      <c r="B682" s="34"/>
      <c r="C682" s="228" t="s">
        <v>568</v>
      </c>
      <c r="D682" s="228" t="s">
        <v>433</v>
      </c>
      <c r="E682" s="229" t="s">
        <v>678</v>
      </c>
      <c r="F682" s="230" t="s">
        <v>679</v>
      </c>
      <c r="G682" s="231" t="s">
        <v>130</v>
      </c>
      <c r="H682" s="232">
        <v>16.8</v>
      </c>
      <c r="I682" s="233"/>
      <c r="J682" s="234">
        <f>ROUND(I682*H682,2)</f>
        <v>0</v>
      </c>
      <c r="K682" s="230" t="s">
        <v>131</v>
      </c>
      <c r="L682" s="38"/>
      <c r="M682" s="235" t="s">
        <v>1</v>
      </c>
      <c r="N682" s="236" t="s">
        <v>40</v>
      </c>
      <c r="O682" s="70"/>
      <c r="P682" s="187">
        <f>O682*H682</f>
        <v>0</v>
      </c>
      <c r="Q682" s="187">
        <v>0</v>
      </c>
      <c r="R682" s="187">
        <f>Q682*H682</f>
        <v>0</v>
      </c>
      <c r="S682" s="187">
        <v>0</v>
      </c>
      <c r="T682" s="188">
        <f>S682*H682</f>
        <v>0</v>
      </c>
      <c r="U682" s="33"/>
      <c r="V682" s="33"/>
      <c r="W682" s="33"/>
      <c r="X682" s="33"/>
      <c r="Y682" s="33"/>
      <c r="Z682" s="33"/>
      <c r="AA682" s="33"/>
      <c r="AB682" s="33"/>
      <c r="AC682" s="33"/>
      <c r="AD682" s="33"/>
      <c r="AE682" s="33"/>
      <c r="AR682" s="189" t="s">
        <v>133</v>
      </c>
      <c r="AT682" s="189" t="s">
        <v>433</v>
      </c>
      <c r="AU682" s="189" t="s">
        <v>83</v>
      </c>
      <c r="AY682" s="16" t="s">
        <v>126</v>
      </c>
      <c r="BE682" s="190">
        <f>IF(N682="základní",J682,0)</f>
        <v>0</v>
      </c>
      <c r="BF682" s="190">
        <f>IF(N682="snížená",J682,0)</f>
        <v>0</v>
      </c>
      <c r="BG682" s="190">
        <f>IF(N682="zákl. přenesená",J682,0)</f>
        <v>0</v>
      </c>
      <c r="BH682" s="190">
        <f>IF(N682="sníž. přenesená",J682,0)</f>
        <v>0</v>
      </c>
      <c r="BI682" s="190">
        <f>IF(N682="nulová",J682,0)</f>
        <v>0</v>
      </c>
      <c r="BJ682" s="16" t="s">
        <v>83</v>
      </c>
      <c r="BK682" s="190">
        <f>ROUND(I682*H682,2)</f>
        <v>0</v>
      </c>
      <c r="BL682" s="16" t="s">
        <v>133</v>
      </c>
      <c r="BM682" s="189" t="s">
        <v>1746</v>
      </c>
    </row>
    <row r="683" spans="1:65" s="2" customFormat="1" ht="39">
      <c r="A683" s="33"/>
      <c r="B683" s="34"/>
      <c r="C683" s="35"/>
      <c r="D683" s="191" t="s">
        <v>135</v>
      </c>
      <c r="E683" s="35"/>
      <c r="F683" s="192" t="s">
        <v>681</v>
      </c>
      <c r="G683" s="35"/>
      <c r="H683" s="35"/>
      <c r="I683" s="193"/>
      <c r="J683" s="35"/>
      <c r="K683" s="35"/>
      <c r="L683" s="38"/>
      <c r="M683" s="194"/>
      <c r="N683" s="195"/>
      <c r="O683" s="70"/>
      <c r="P683" s="70"/>
      <c r="Q683" s="70"/>
      <c r="R683" s="70"/>
      <c r="S683" s="70"/>
      <c r="T683" s="71"/>
      <c r="U683" s="33"/>
      <c r="V683" s="33"/>
      <c r="W683" s="33"/>
      <c r="X683" s="33"/>
      <c r="Y683" s="33"/>
      <c r="Z683" s="33"/>
      <c r="AA683" s="33"/>
      <c r="AB683" s="33"/>
      <c r="AC683" s="33"/>
      <c r="AD683" s="33"/>
      <c r="AE683" s="33"/>
      <c r="AT683" s="16" t="s">
        <v>135</v>
      </c>
      <c r="AU683" s="16" t="s">
        <v>83</v>
      </c>
    </row>
    <row r="684" spans="1:65" s="14" customFormat="1" ht="11.25">
      <c r="B684" s="218"/>
      <c r="C684" s="219"/>
      <c r="D684" s="191" t="s">
        <v>136</v>
      </c>
      <c r="E684" s="220" t="s">
        <v>1</v>
      </c>
      <c r="F684" s="221" t="s">
        <v>1516</v>
      </c>
      <c r="G684" s="219"/>
      <c r="H684" s="220" t="s">
        <v>1</v>
      </c>
      <c r="I684" s="222"/>
      <c r="J684" s="219"/>
      <c r="K684" s="219"/>
      <c r="L684" s="223"/>
      <c r="M684" s="224"/>
      <c r="N684" s="225"/>
      <c r="O684" s="225"/>
      <c r="P684" s="225"/>
      <c r="Q684" s="225"/>
      <c r="R684" s="225"/>
      <c r="S684" s="225"/>
      <c r="T684" s="226"/>
      <c r="AT684" s="227" t="s">
        <v>136</v>
      </c>
      <c r="AU684" s="227" t="s">
        <v>83</v>
      </c>
      <c r="AV684" s="14" t="s">
        <v>83</v>
      </c>
      <c r="AW684" s="14" t="s">
        <v>31</v>
      </c>
      <c r="AX684" s="14" t="s">
        <v>75</v>
      </c>
      <c r="AY684" s="227" t="s">
        <v>126</v>
      </c>
    </row>
    <row r="685" spans="1:65" s="12" customFormat="1" ht="11.25">
      <c r="B685" s="196"/>
      <c r="C685" s="197"/>
      <c r="D685" s="191" t="s">
        <v>136</v>
      </c>
      <c r="E685" s="198" t="s">
        <v>1</v>
      </c>
      <c r="F685" s="199" t="s">
        <v>299</v>
      </c>
      <c r="G685" s="197"/>
      <c r="H685" s="200">
        <v>8.4</v>
      </c>
      <c r="I685" s="201"/>
      <c r="J685" s="197"/>
      <c r="K685" s="197"/>
      <c r="L685" s="202"/>
      <c r="M685" s="203"/>
      <c r="N685" s="204"/>
      <c r="O685" s="204"/>
      <c r="P685" s="204"/>
      <c r="Q685" s="204"/>
      <c r="R685" s="204"/>
      <c r="S685" s="204"/>
      <c r="T685" s="205"/>
      <c r="AT685" s="206" t="s">
        <v>136</v>
      </c>
      <c r="AU685" s="206" t="s">
        <v>83</v>
      </c>
      <c r="AV685" s="12" t="s">
        <v>85</v>
      </c>
      <c r="AW685" s="12" t="s">
        <v>31</v>
      </c>
      <c r="AX685" s="12" t="s">
        <v>75</v>
      </c>
      <c r="AY685" s="206" t="s">
        <v>126</v>
      </c>
    </row>
    <row r="686" spans="1:65" s="14" customFormat="1" ht="11.25">
      <c r="B686" s="218"/>
      <c r="C686" s="219"/>
      <c r="D686" s="191" t="s">
        <v>136</v>
      </c>
      <c r="E686" s="220" t="s">
        <v>1</v>
      </c>
      <c r="F686" s="221" t="s">
        <v>1543</v>
      </c>
      <c r="G686" s="219"/>
      <c r="H686" s="220" t="s">
        <v>1</v>
      </c>
      <c r="I686" s="222"/>
      <c r="J686" s="219"/>
      <c r="K686" s="219"/>
      <c r="L686" s="223"/>
      <c r="M686" s="224"/>
      <c r="N686" s="225"/>
      <c r="O686" s="225"/>
      <c r="P686" s="225"/>
      <c r="Q686" s="225"/>
      <c r="R686" s="225"/>
      <c r="S686" s="225"/>
      <c r="T686" s="226"/>
      <c r="AT686" s="227" t="s">
        <v>136</v>
      </c>
      <c r="AU686" s="227" t="s">
        <v>83</v>
      </c>
      <c r="AV686" s="14" t="s">
        <v>83</v>
      </c>
      <c r="AW686" s="14" t="s">
        <v>31</v>
      </c>
      <c r="AX686" s="14" t="s">
        <v>75</v>
      </c>
      <c r="AY686" s="227" t="s">
        <v>126</v>
      </c>
    </row>
    <row r="687" spans="1:65" s="12" customFormat="1" ht="11.25">
      <c r="B687" s="196"/>
      <c r="C687" s="197"/>
      <c r="D687" s="191" t="s">
        <v>136</v>
      </c>
      <c r="E687" s="198" t="s">
        <v>1</v>
      </c>
      <c r="F687" s="199" t="s">
        <v>299</v>
      </c>
      <c r="G687" s="197"/>
      <c r="H687" s="200">
        <v>8.4</v>
      </c>
      <c r="I687" s="201"/>
      <c r="J687" s="197"/>
      <c r="K687" s="197"/>
      <c r="L687" s="202"/>
      <c r="M687" s="203"/>
      <c r="N687" s="204"/>
      <c r="O687" s="204"/>
      <c r="P687" s="204"/>
      <c r="Q687" s="204"/>
      <c r="R687" s="204"/>
      <c r="S687" s="204"/>
      <c r="T687" s="205"/>
      <c r="AT687" s="206" t="s">
        <v>136</v>
      </c>
      <c r="AU687" s="206" t="s">
        <v>83</v>
      </c>
      <c r="AV687" s="12" t="s">
        <v>85</v>
      </c>
      <c r="AW687" s="12" t="s">
        <v>31</v>
      </c>
      <c r="AX687" s="12" t="s">
        <v>75</v>
      </c>
      <c r="AY687" s="206" t="s">
        <v>126</v>
      </c>
    </row>
    <row r="688" spans="1:65" s="13" customFormat="1" ht="11.25">
      <c r="B688" s="207"/>
      <c r="C688" s="208"/>
      <c r="D688" s="191" t="s">
        <v>136</v>
      </c>
      <c r="E688" s="209" t="s">
        <v>1</v>
      </c>
      <c r="F688" s="210" t="s">
        <v>138</v>
      </c>
      <c r="G688" s="208"/>
      <c r="H688" s="211">
        <v>16.8</v>
      </c>
      <c r="I688" s="212"/>
      <c r="J688" s="208"/>
      <c r="K688" s="208"/>
      <c r="L688" s="213"/>
      <c r="M688" s="214"/>
      <c r="N688" s="215"/>
      <c r="O688" s="215"/>
      <c r="P688" s="215"/>
      <c r="Q688" s="215"/>
      <c r="R688" s="215"/>
      <c r="S688" s="215"/>
      <c r="T688" s="216"/>
      <c r="AT688" s="217" t="s">
        <v>136</v>
      </c>
      <c r="AU688" s="217" t="s">
        <v>83</v>
      </c>
      <c r="AV688" s="13" t="s">
        <v>133</v>
      </c>
      <c r="AW688" s="13" t="s">
        <v>31</v>
      </c>
      <c r="AX688" s="13" t="s">
        <v>83</v>
      </c>
      <c r="AY688" s="217" t="s">
        <v>126</v>
      </c>
    </row>
    <row r="689" spans="1:65" s="2" customFormat="1" ht="21.75" customHeight="1">
      <c r="A689" s="33"/>
      <c r="B689" s="34"/>
      <c r="C689" s="228" t="s">
        <v>573</v>
      </c>
      <c r="D689" s="228" t="s">
        <v>433</v>
      </c>
      <c r="E689" s="229" t="s">
        <v>695</v>
      </c>
      <c r="F689" s="230" t="s">
        <v>696</v>
      </c>
      <c r="G689" s="231" t="s">
        <v>130</v>
      </c>
      <c r="H689" s="232">
        <v>22</v>
      </c>
      <c r="I689" s="233"/>
      <c r="J689" s="234">
        <f>ROUND(I689*H689,2)</f>
        <v>0</v>
      </c>
      <c r="K689" s="230" t="s">
        <v>131</v>
      </c>
      <c r="L689" s="38"/>
      <c r="M689" s="235" t="s">
        <v>1</v>
      </c>
      <c r="N689" s="236" t="s">
        <v>40</v>
      </c>
      <c r="O689" s="70"/>
      <c r="P689" s="187">
        <f>O689*H689</f>
        <v>0</v>
      </c>
      <c r="Q689" s="187">
        <v>0</v>
      </c>
      <c r="R689" s="187">
        <f>Q689*H689</f>
        <v>0</v>
      </c>
      <c r="S689" s="187">
        <v>0</v>
      </c>
      <c r="T689" s="188">
        <f>S689*H689</f>
        <v>0</v>
      </c>
      <c r="U689" s="33"/>
      <c r="V689" s="33"/>
      <c r="W689" s="33"/>
      <c r="X689" s="33"/>
      <c r="Y689" s="33"/>
      <c r="Z689" s="33"/>
      <c r="AA689" s="33"/>
      <c r="AB689" s="33"/>
      <c r="AC689" s="33"/>
      <c r="AD689" s="33"/>
      <c r="AE689" s="33"/>
      <c r="AR689" s="189" t="s">
        <v>133</v>
      </c>
      <c r="AT689" s="189" t="s">
        <v>433</v>
      </c>
      <c r="AU689" s="189" t="s">
        <v>83</v>
      </c>
      <c r="AY689" s="16" t="s">
        <v>126</v>
      </c>
      <c r="BE689" s="190">
        <f>IF(N689="základní",J689,0)</f>
        <v>0</v>
      </c>
      <c r="BF689" s="190">
        <f>IF(N689="snížená",J689,0)</f>
        <v>0</v>
      </c>
      <c r="BG689" s="190">
        <f>IF(N689="zákl. přenesená",J689,0)</f>
        <v>0</v>
      </c>
      <c r="BH689" s="190">
        <f>IF(N689="sníž. přenesená",J689,0)</f>
        <v>0</v>
      </c>
      <c r="BI689" s="190">
        <f>IF(N689="nulová",J689,0)</f>
        <v>0</v>
      </c>
      <c r="BJ689" s="16" t="s">
        <v>83</v>
      </c>
      <c r="BK689" s="190">
        <f>ROUND(I689*H689,2)</f>
        <v>0</v>
      </c>
      <c r="BL689" s="16" t="s">
        <v>133</v>
      </c>
      <c r="BM689" s="189" t="s">
        <v>1747</v>
      </c>
    </row>
    <row r="690" spans="1:65" s="2" customFormat="1" ht="19.5">
      <c r="A690" s="33"/>
      <c r="B690" s="34"/>
      <c r="C690" s="35"/>
      <c r="D690" s="191" t="s">
        <v>135</v>
      </c>
      <c r="E690" s="35"/>
      <c r="F690" s="192" t="s">
        <v>698</v>
      </c>
      <c r="G690" s="35"/>
      <c r="H690" s="35"/>
      <c r="I690" s="193"/>
      <c r="J690" s="35"/>
      <c r="K690" s="35"/>
      <c r="L690" s="38"/>
      <c r="M690" s="194"/>
      <c r="N690" s="195"/>
      <c r="O690" s="70"/>
      <c r="P690" s="70"/>
      <c r="Q690" s="70"/>
      <c r="R690" s="70"/>
      <c r="S690" s="70"/>
      <c r="T690" s="71"/>
      <c r="U690" s="33"/>
      <c r="V690" s="33"/>
      <c r="W690" s="33"/>
      <c r="X690" s="33"/>
      <c r="Y690" s="33"/>
      <c r="Z690" s="33"/>
      <c r="AA690" s="33"/>
      <c r="AB690" s="33"/>
      <c r="AC690" s="33"/>
      <c r="AD690" s="33"/>
      <c r="AE690" s="33"/>
      <c r="AT690" s="16" t="s">
        <v>135</v>
      </c>
      <c r="AU690" s="16" t="s">
        <v>83</v>
      </c>
    </row>
    <row r="691" spans="1:65" s="14" customFormat="1" ht="11.25">
      <c r="B691" s="218"/>
      <c r="C691" s="219"/>
      <c r="D691" s="191" t="s">
        <v>136</v>
      </c>
      <c r="E691" s="220" t="s">
        <v>1</v>
      </c>
      <c r="F691" s="221" t="s">
        <v>1560</v>
      </c>
      <c r="G691" s="219"/>
      <c r="H691" s="220" t="s">
        <v>1</v>
      </c>
      <c r="I691" s="222"/>
      <c r="J691" s="219"/>
      <c r="K691" s="219"/>
      <c r="L691" s="223"/>
      <c r="M691" s="224"/>
      <c r="N691" s="225"/>
      <c r="O691" s="225"/>
      <c r="P691" s="225"/>
      <c r="Q691" s="225"/>
      <c r="R691" s="225"/>
      <c r="S691" s="225"/>
      <c r="T691" s="226"/>
      <c r="AT691" s="227" t="s">
        <v>136</v>
      </c>
      <c r="AU691" s="227" t="s">
        <v>83</v>
      </c>
      <c r="AV691" s="14" t="s">
        <v>83</v>
      </c>
      <c r="AW691" s="14" t="s">
        <v>31</v>
      </c>
      <c r="AX691" s="14" t="s">
        <v>75</v>
      </c>
      <c r="AY691" s="227" t="s">
        <v>126</v>
      </c>
    </row>
    <row r="692" spans="1:65" s="12" customFormat="1" ht="11.25">
      <c r="B692" s="196"/>
      <c r="C692" s="197"/>
      <c r="D692" s="191" t="s">
        <v>136</v>
      </c>
      <c r="E692" s="198" t="s">
        <v>1</v>
      </c>
      <c r="F692" s="199" t="s">
        <v>841</v>
      </c>
      <c r="G692" s="197"/>
      <c r="H692" s="200">
        <v>10</v>
      </c>
      <c r="I692" s="201"/>
      <c r="J692" s="197"/>
      <c r="K692" s="197"/>
      <c r="L692" s="202"/>
      <c r="M692" s="203"/>
      <c r="N692" s="204"/>
      <c r="O692" s="204"/>
      <c r="P692" s="204"/>
      <c r="Q692" s="204"/>
      <c r="R692" s="204"/>
      <c r="S692" s="204"/>
      <c r="T692" s="205"/>
      <c r="AT692" s="206" t="s">
        <v>136</v>
      </c>
      <c r="AU692" s="206" t="s">
        <v>83</v>
      </c>
      <c r="AV692" s="12" t="s">
        <v>85</v>
      </c>
      <c r="AW692" s="12" t="s">
        <v>31</v>
      </c>
      <c r="AX692" s="12" t="s">
        <v>75</v>
      </c>
      <c r="AY692" s="206" t="s">
        <v>126</v>
      </c>
    </row>
    <row r="693" spans="1:65" s="14" customFormat="1" ht="11.25">
      <c r="B693" s="218"/>
      <c r="C693" s="219"/>
      <c r="D693" s="191" t="s">
        <v>136</v>
      </c>
      <c r="E693" s="220" t="s">
        <v>1</v>
      </c>
      <c r="F693" s="221" t="s">
        <v>1562</v>
      </c>
      <c r="G693" s="219"/>
      <c r="H693" s="220" t="s">
        <v>1</v>
      </c>
      <c r="I693" s="222"/>
      <c r="J693" s="219"/>
      <c r="K693" s="219"/>
      <c r="L693" s="223"/>
      <c r="M693" s="224"/>
      <c r="N693" s="225"/>
      <c r="O693" s="225"/>
      <c r="P693" s="225"/>
      <c r="Q693" s="225"/>
      <c r="R693" s="225"/>
      <c r="S693" s="225"/>
      <c r="T693" s="226"/>
      <c r="AT693" s="227" t="s">
        <v>136</v>
      </c>
      <c r="AU693" s="227" t="s">
        <v>83</v>
      </c>
      <c r="AV693" s="14" t="s">
        <v>83</v>
      </c>
      <c r="AW693" s="14" t="s">
        <v>31</v>
      </c>
      <c r="AX693" s="14" t="s">
        <v>75</v>
      </c>
      <c r="AY693" s="227" t="s">
        <v>126</v>
      </c>
    </row>
    <row r="694" spans="1:65" s="12" customFormat="1" ht="11.25">
      <c r="B694" s="196"/>
      <c r="C694" s="197"/>
      <c r="D694" s="191" t="s">
        <v>136</v>
      </c>
      <c r="E694" s="198" t="s">
        <v>1</v>
      </c>
      <c r="F694" s="199" t="s">
        <v>835</v>
      </c>
      <c r="G694" s="197"/>
      <c r="H694" s="200">
        <v>12</v>
      </c>
      <c r="I694" s="201"/>
      <c r="J694" s="197"/>
      <c r="K694" s="197"/>
      <c r="L694" s="202"/>
      <c r="M694" s="203"/>
      <c r="N694" s="204"/>
      <c r="O694" s="204"/>
      <c r="P694" s="204"/>
      <c r="Q694" s="204"/>
      <c r="R694" s="204"/>
      <c r="S694" s="204"/>
      <c r="T694" s="205"/>
      <c r="AT694" s="206" t="s">
        <v>136</v>
      </c>
      <c r="AU694" s="206" t="s">
        <v>83</v>
      </c>
      <c r="AV694" s="12" t="s">
        <v>85</v>
      </c>
      <c r="AW694" s="12" t="s">
        <v>31</v>
      </c>
      <c r="AX694" s="12" t="s">
        <v>75</v>
      </c>
      <c r="AY694" s="206" t="s">
        <v>126</v>
      </c>
    </row>
    <row r="695" spans="1:65" s="13" customFormat="1" ht="11.25">
      <c r="B695" s="207"/>
      <c r="C695" s="208"/>
      <c r="D695" s="191" t="s">
        <v>136</v>
      </c>
      <c r="E695" s="209" t="s">
        <v>1</v>
      </c>
      <c r="F695" s="210" t="s">
        <v>138</v>
      </c>
      <c r="G695" s="208"/>
      <c r="H695" s="211">
        <v>22</v>
      </c>
      <c r="I695" s="212"/>
      <c r="J695" s="208"/>
      <c r="K695" s="208"/>
      <c r="L695" s="213"/>
      <c r="M695" s="214"/>
      <c r="N695" s="215"/>
      <c r="O695" s="215"/>
      <c r="P695" s="215"/>
      <c r="Q695" s="215"/>
      <c r="R695" s="215"/>
      <c r="S695" s="215"/>
      <c r="T695" s="216"/>
      <c r="AT695" s="217" t="s">
        <v>136</v>
      </c>
      <c r="AU695" s="217" t="s">
        <v>83</v>
      </c>
      <c r="AV695" s="13" t="s">
        <v>133</v>
      </c>
      <c r="AW695" s="13" t="s">
        <v>31</v>
      </c>
      <c r="AX695" s="13" t="s">
        <v>83</v>
      </c>
      <c r="AY695" s="217" t="s">
        <v>126</v>
      </c>
    </row>
    <row r="696" spans="1:65" s="2" customFormat="1" ht="24.2" customHeight="1">
      <c r="A696" s="33"/>
      <c r="B696" s="34"/>
      <c r="C696" s="228" t="s">
        <v>580</v>
      </c>
      <c r="D696" s="228" t="s">
        <v>433</v>
      </c>
      <c r="E696" s="229" t="s">
        <v>702</v>
      </c>
      <c r="F696" s="230" t="s">
        <v>703</v>
      </c>
      <c r="G696" s="231" t="s">
        <v>426</v>
      </c>
      <c r="H696" s="232">
        <v>92.3</v>
      </c>
      <c r="I696" s="233"/>
      <c r="J696" s="234">
        <f>ROUND(I696*H696,2)</f>
        <v>0</v>
      </c>
      <c r="K696" s="230" t="s">
        <v>131</v>
      </c>
      <c r="L696" s="38"/>
      <c r="M696" s="235" t="s">
        <v>1</v>
      </c>
      <c r="N696" s="236" t="s">
        <v>40</v>
      </c>
      <c r="O696" s="70"/>
      <c r="P696" s="187">
        <f>O696*H696</f>
        <v>0</v>
      </c>
      <c r="Q696" s="187">
        <v>0</v>
      </c>
      <c r="R696" s="187">
        <f>Q696*H696</f>
        <v>0</v>
      </c>
      <c r="S696" s="187">
        <v>0</v>
      </c>
      <c r="T696" s="188">
        <f>S696*H696</f>
        <v>0</v>
      </c>
      <c r="U696" s="33"/>
      <c r="V696" s="33"/>
      <c r="W696" s="33"/>
      <c r="X696" s="33"/>
      <c r="Y696" s="33"/>
      <c r="Z696" s="33"/>
      <c r="AA696" s="33"/>
      <c r="AB696" s="33"/>
      <c r="AC696" s="33"/>
      <c r="AD696" s="33"/>
      <c r="AE696" s="33"/>
      <c r="AR696" s="189" t="s">
        <v>133</v>
      </c>
      <c r="AT696" s="189" t="s">
        <v>433</v>
      </c>
      <c r="AU696" s="189" t="s">
        <v>83</v>
      </c>
      <c r="AY696" s="16" t="s">
        <v>126</v>
      </c>
      <c r="BE696" s="190">
        <f>IF(N696="základní",J696,0)</f>
        <v>0</v>
      </c>
      <c r="BF696" s="190">
        <f>IF(N696="snížená",J696,0)</f>
        <v>0</v>
      </c>
      <c r="BG696" s="190">
        <f>IF(N696="zákl. přenesená",J696,0)</f>
        <v>0</v>
      </c>
      <c r="BH696" s="190">
        <f>IF(N696="sníž. přenesená",J696,0)</f>
        <v>0</v>
      </c>
      <c r="BI696" s="190">
        <f>IF(N696="nulová",J696,0)</f>
        <v>0</v>
      </c>
      <c r="BJ696" s="16" t="s">
        <v>83</v>
      </c>
      <c r="BK696" s="190">
        <f>ROUND(I696*H696,2)</f>
        <v>0</v>
      </c>
      <c r="BL696" s="16" t="s">
        <v>133</v>
      </c>
      <c r="BM696" s="189" t="s">
        <v>1748</v>
      </c>
    </row>
    <row r="697" spans="1:65" s="2" customFormat="1" ht="29.25">
      <c r="A697" s="33"/>
      <c r="B697" s="34"/>
      <c r="C697" s="35"/>
      <c r="D697" s="191" t="s">
        <v>135</v>
      </c>
      <c r="E697" s="35"/>
      <c r="F697" s="192" t="s">
        <v>705</v>
      </c>
      <c r="G697" s="35"/>
      <c r="H697" s="35"/>
      <c r="I697" s="193"/>
      <c r="J697" s="35"/>
      <c r="K697" s="35"/>
      <c r="L697" s="38"/>
      <c r="M697" s="194"/>
      <c r="N697" s="195"/>
      <c r="O697" s="70"/>
      <c r="P697" s="70"/>
      <c r="Q697" s="70"/>
      <c r="R697" s="70"/>
      <c r="S697" s="70"/>
      <c r="T697" s="71"/>
      <c r="U697" s="33"/>
      <c r="V697" s="33"/>
      <c r="W697" s="33"/>
      <c r="X697" s="33"/>
      <c r="Y697" s="33"/>
      <c r="Z697" s="33"/>
      <c r="AA697" s="33"/>
      <c r="AB697" s="33"/>
      <c r="AC697" s="33"/>
      <c r="AD697" s="33"/>
      <c r="AE697" s="33"/>
      <c r="AT697" s="16" t="s">
        <v>135</v>
      </c>
      <c r="AU697" s="16" t="s">
        <v>83</v>
      </c>
    </row>
    <row r="698" spans="1:65" s="14" customFormat="1" ht="11.25">
      <c r="B698" s="218"/>
      <c r="C698" s="219"/>
      <c r="D698" s="191" t="s">
        <v>136</v>
      </c>
      <c r="E698" s="220" t="s">
        <v>1</v>
      </c>
      <c r="F698" s="221" t="s">
        <v>1560</v>
      </c>
      <c r="G698" s="219"/>
      <c r="H698" s="220" t="s">
        <v>1</v>
      </c>
      <c r="I698" s="222"/>
      <c r="J698" s="219"/>
      <c r="K698" s="219"/>
      <c r="L698" s="223"/>
      <c r="M698" s="224"/>
      <c r="N698" s="225"/>
      <c r="O698" s="225"/>
      <c r="P698" s="225"/>
      <c r="Q698" s="225"/>
      <c r="R698" s="225"/>
      <c r="S698" s="225"/>
      <c r="T698" s="226"/>
      <c r="AT698" s="227" t="s">
        <v>136</v>
      </c>
      <c r="AU698" s="227" t="s">
        <v>83</v>
      </c>
      <c r="AV698" s="14" t="s">
        <v>83</v>
      </c>
      <c r="AW698" s="14" t="s">
        <v>31</v>
      </c>
      <c r="AX698" s="14" t="s">
        <v>75</v>
      </c>
      <c r="AY698" s="227" t="s">
        <v>126</v>
      </c>
    </row>
    <row r="699" spans="1:65" s="12" customFormat="1" ht="11.25">
      <c r="B699" s="196"/>
      <c r="C699" s="197"/>
      <c r="D699" s="191" t="s">
        <v>136</v>
      </c>
      <c r="E699" s="198" t="s">
        <v>1</v>
      </c>
      <c r="F699" s="199" t="s">
        <v>1749</v>
      </c>
      <c r="G699" s="197"/>
      <c r="H699" s="200">
        <v>36.5</v>
      </c>
      <c r="I699" s="201"/>
      <c r="J699" s="197"/>
      <c r="K699" s="197"/>
      <c r="L699" s="202"/>
      <c r="M699" s="203"/>
      <c r="N699" s="204"/>
      <c r="O699" s="204"/>
      <c r="P699" s="204"/>
      <c r="Q699" s="204"/>
      <c r="R699" s="204"/>
      <c r="S699" s="204"/>
      <c r="T699" s="205"/>
      <c r="AT699" s="206" t="s">
        <v>136</v>
      </c>
      <c r="AU699" s="206" t="s">
        <v>83</v>
      </c>
      <c r="AV699" s="12" t="s">
        <v>85</v>
      </c>
      <c r="AW699" s="12" t="s">
        <v>31</v>
      </c>
      <c r="AX699" s="12" t="s">
        <v>75</v>
      </c>
      <c r="AY699" s="206" t="s">
        <v>126</v>
      </c>
    </row>
    <row r="700" spans="1:65" s="14" customFormat="1" ht="11.25">
      <c r="B700" s="218"/>
      <c r="C700" s="219"/>
      <c r="D700" s="191" t="s">
        <v>136</v>
      </c>
      <c r="E700" s="220" t="s">
        <v>1</v>
      </c>
      <c r="F700" s="221" t="s">
        <v>1562</v>
      </c>
      <c r="G700" s="219"/>
      <c r="H700" s="220" t="s">
        <v>1</v>
      </c>
      <c r="I700" s="222"/>
      <c r="J700" s="219"/>
      <c r="K700" s="219"/>
      <c r="L700" s="223"/>
      <c r="M700" s="224"/>
      <c r="N700" s="225"/>
      <c r="O700" s="225"/>
      <c r="P700" s="225"/>
      <c r="Q700" s="225"/>
      <c r="R700" s="225"/>
      <c r="S700" s="225"/>
      <c r="T700" s="226"/>
      <c r="AT700" s="227" t="s">
        <v>136</v>
      </c>
      <c r="AU700" s="227" t="s">
        <v>83</v>
      </c>
      <c r="AV700" s="14" t="s">
        <v>83</v>
      </c>
      <c r="AW700" s="14" t="s">
        <v>31</v>
      </c>
      <c r="AX700" s="14" t="s">
        <v>75</v>
      </c>
      <c r="AY700" s="227" t="s">
        <v>126</v>
      </c>
    </row>
    <row r="701" spans="1:65" s="12" customFormat="1" ht="11.25">
      <c r="B701" s="196"/>
      <c r="C701" s="197"/>
      <c r="D701" s="191" t="s">
        <v>136</v>
      </c>
      <c r="E701" s="198" t="s">
        <v>1</v>
      </c>
      <c r="F701" s="199" t="s">
        <v>1750</v>
      </c>
      <c r="G701" s="197"/>
      <c r="H701" s="200">
        <v>55.8</v>
      </c>
      <c r="I701" s="201"/>
      <c r="J701" s="197"/>
      <c r="K701" s="197"/>
      <c r="L701" s="202"/>
      <c r="M701" s="203"/>
      <c r="N701" s="204"/>
      <c r="O701" s="204"/>
      <c r="P701" s="204"/>
      <c r="Q701" s="204"/>
      <c r="R701" s="204"/>
      <c r="S701" s="204"/>
      <c r="T701" s="205"/>
      <c r="AT701" s="206" t="s">
        <v>136</v>
      </c>
      <c r="AU701" s="206" t="s">
        <v>83</v>
      </c>
      <c r="AV701" s="12" t="s">
        <v>85</v>
      </c>
      <c r="AW701" s="12" t="s">
        <v>31</v>
      </c>
      <c r="AX701" s="12" t="s">
        <v>75</v>
      </c>
      <c r="AY701" s="206" t="s">
        <v>126</v>
      </c>
    </row>
    <row r="702" spans="1:65" s="13" customFormat="1" ht="11.25">
      <c r="B702" s="207"/>
      <c r="C702" s="208"/>
      <c r="D702" s="191" t="s">
        <v>136</v>
      </c>
      <c r="E702" s="209" t="s">
        <v>1</v>
      </c>
      <c r="F702" s="210" t="s">
        <v>138</v>
      </c>
      <c r="G702" s="208"/>
      <c r="H702" s="211">
        <v>92.3</v>
      </c>
      <c r="I702" s="212"/>
      <c r="J702" s="208"/>
      <c r="K702" s="208"/>
      <c r="L702" s="213"/>
      <c r="M702" s="214"/>
      <c r="N702" s="215"/>
      <c r="O702" s="215"/>
      <c r="P702" s="215"/>
      <c r="Q702" s="215"/>
      <c r="R702" s="215"/>
      <c r="S702" s="215"/>
      <c r="T702" s="216"/>
      <c r="AT702" s="217" t="s">
        <v>136</v>
      </c>
      <c r="AU702" s="217" t="s">
        <v>83</v>
      </c>
      <c r="AV702" s="13" t="s">
        <v>133</v>
      </c>
      <c r="AW702" s="13" t="s">
        <v>31</v>
      </c>
      <c r="AX702" s="13" t="s">
        <v>83</v>
      </c>
      <c r="AY702" s="217" t="s">
        <v>126</v>
      </c>
    </row>
    <row r="703" spans="1:65" s="2" customFormat="1" ht="37.9" customHeight="1">
      <c r="A703" s="33"/>
      <c r="B703" s="34"/>
      <c r="C703" s="228" t="s">
        <v>585</v>
      </c>
      <c r="D703" s="228" t="s">
        <v>433</v>
      </c>
      <c r="E703" s="229" t="s">
        <v>710</v>
      </c>
      <c r="F703" s="230" t="s">
        <v>711</v>
      </c>
      <c r="G703" s="231" t="s">
        <v>426</v>
      </c>
      <c r="H703" s="232">
        <v>93</v>
      </c>
      <c r="I703" s="233"/>
      <c r="J703" s="234">
        <f>ROUND(I703*H703,2)</f>
        <v>0</v>
      </c>
      <c r="K703" s="230" t="s">
        <v>131</v>
      </c>
      <c r="L703" s="38"/>
      <c r="M703" s="235" t="s">
        <v>1</v>
      </c>
      <c r="N703" s="236" t="s">
        <v>40</v>
      </c>
      <c r="O703" s="70"/>
      <c r="P703" s="187">
        <f>O703*H703</f>
        <v>0</v>
      </c>
      <c r="Q703" s="187">
        <v>0</v>
      </c>
      <c r="R703" s="187">
        <f>Q703*H703</f>
        <v>0</v>
      </c>
      <c r="S703" s="187">
        <v>0</v>
      </c>
      <c r="T703" s="188">
        <f>S703*H703</f>
        <v>0</v>
      </c>
      <c r="U703" s="33"/>
      <c r="V703" s="33"/>
      <c r="W703" s="33"/>
      <c r="X703" s="33"/>
      <c r="Y703" s="33"/>
      <c r="Z703" s="33"/>
      <c r="AA703" s="33"/>
      <c r="AB703" s="33"/>
      <c r="AC703" s="33"/>
      <c r="AD703" s="33"/>
      <c r="AE703" s="33"/>
      <c r="AR703" s="189" t="s">
        <v>133</v>
      </c>
      <c r="AT703" s="189" t="s">
        <v>433</v>
      </c>
      <c r="AU703" s="189" t="s">
        <v>83</v>
      </c>
      <c r="AY703" s="16" t="s">
        <v>126</v>
      </c>
      <c r="BE703" s="190">
        <f>IF(N703="základní",J703,0)</f>
        <v>0</v>
      </c>
      <c r="BF703" s="190">
        <f>IF(N703="snížená",J703,0)</f>
        <v>0</v>
      </c>
      <c r="BG703" s="190">
        <f>IF(N703="zákl. přenesená",J703,0)</f>
        <v>0</v>
      </c>
      <c r="BH703" s="190">
        <f>IF(N703="sníž. přenesená",J703,0)</f>
        <v>0</v>
      </c>
      <c r="BI703" s="190">
        <f>IF(N703="nulová",J703,0)</f>
        <v>0</v>
      </c>
      <c r="BJ703" s="16" t="s">
        <v>83</v>
      </c>
      <c r="BK703" s="190">
        <f>ROUND(I703*H703,2)</f>
        <v>0</v>
      </c>
      <c r="BL703" s="16" t="s">
        <v>133</v>
      </c>
      <c r="BM703" s="189" t="s">
        <v>1751</v>
      </c>
    </row>
    <row r="704" spans="1:65" s="2" customFormat="1" ht="58.5">
      <c r="A704" s="33"/>
      <c r="B704" s="34"/>
      <c r="C704" s="35"/>
      <c r="D704" s="191" t="s">
        <v>135</v>
      </c>
      <c r="E704" s="35"/>
      <c r="F704" s="192" t="s">
        <v>713</v>
      </c>
      <c r="G704" s="35"/>
      <c r="H704" s="35"/>
      <c r="I704" s="193"/>
      <c r="J704" s="35"/>
      <c r="K704" s="35"/>
      <c r="L704" s="38"/>
      <c r="M704" s="194"/>
      <c r="N704" s="195"/>
      <c r="O704" s="70"/>
      <c r="P704" s="70"/>
      <c r="Q704" s="70"/>
      <c r="R704" s="70"/>
      <c r="S704" s="70"/>
      <c r="T704" s="71"/>
      <c r="U704" s="33"/>
      <c r="V704" s="33"/>
      <c r="W704" s="33"/>
      <c r="X704" s="33"/>
      <c r="Y704" s="33"/>
      <c r="Z704" s="33"/>
      <c r="AA704" s="33"/>
      <c r="AB704" s="33"/>
      <c r="AC704" s="33"/>
      <c r="AD704" s="33"/>
      <c r="AE704" s="33"/>
      <c r="AT704" s="16" t="s">
        <v>135</v>
      </c>
      <c r="AU704" s="16" t="s">
        <v>83</v>
      </c>
    </row>
    <row r="705" spans="1:65" s="14" customFormat="1" ht="11.25">
      <c r="B705" s="218"/>
      <c r="C705" s="219"/>
      <c r="D705" s="191" t="s">
        <v>136</v>
      </c>
      <c r="E705" s="220" t="s">
        <v>1</v>
      </c>
      <c r="F705" s="221" t="s">
        <v>1560</v>
      </c>
      <c r="G705" s="219"/>
      <c r="H705" s="220" t="s">
        <v>1</v>
      </c>
      <c r="I705" s="222"/>
      <c r="J705" s="219"/>
      <c r="K705" s="219"/>
      <c r="L705" s="223"/>
      <c r="M705" s="224"/>
      <c r="N705" s="225"/>
      <c r="O705" s="225"/>
      <c r="P705" s="225"/>
      <c r="Q705" s="225"/>
      <c r="R705" s="225"/>
      <c r="S705" s="225"/>
      <c r="T705" s="226"/>
      <c r="AT705" s="227" t="s">
        <v>136</v>
      </c>
      <c r="AU705" s="227" t="s">
        <v>83</v>
      </c>
      <c r="AV705" s="14" t="s">
        <v>83</v>
      </c>
      <c r="AW705" s="14" t="s">
        <v>31</v>
      </c>
      <c r="AX705" s="14" t="s">
        <v>75</v>
      </c>
      <c r="AY705" s="227" t="s">
        <v>126</v>
      </c>
    </row>
    <row r="706" spans="1:65" s="12" customFormat="1" ht="11.25">
      <c r="B706" s="196"/>
      <c r="C706" s="197"/>
      <c r="D706" s="191" t="s">
        <v>136</v>
      </c>
      <c r="E706" s="198" t="s">
        <v>1</v>
      </c>
      <c r="F706" s="199" t="s">
        <v>1752</v>
      </c>
      <c r="G706" s="197"/>
      <c r="H706" s="200">
        <v>27</v>
      </c>
      <c r="I706" s="201"/>
      <c r="J706" s="197"/>
      <c r="K706" s="197"/>
      <c r="L706" s="202"/>
      <c r="M706" s="203"/>
      <c r="N706" s="204"/>
      <c r="O706" s="204"/>
      <c r="P706" s="204"/>
      <c r="Q706" s="204"/>
      <c r="R706" s="204"/>
      <c r="S706" s="204"/>
      <c r="T706" s="205"/>
      <c r="AT706" s="206" t="s">
        <v>136</v>
      </c>
      <c r="AU706" s="206" t="s">
        <v>83</v>
      </c>
      <c r="AV706" s="12" t="s">
        <v>85</v>
      </c>
      <c r="AW706" s="12" t="s">
        <v>31</v>
      </c>
      <c r="AX706" s="12" t="s">
        <v>75</v>
      </c>
      <c r="AY706" s="206" t="s">
        <v>126</v>
      </c>
    </row>
    <row r="707" spans="1:65" s="14" customFormat="1" ht="11.25">
      <c r="B707" s="218"/>
      <c r="C707" s="219"/>
      <c r="D707" s="191" t="s">
        <v>136</v>
      </c>
      <c r="E707" s="220" t="s">
        <v>1</v>
      </c>
      <c r="F707" s="221" t="s">
        <v>1562</v>
      </c>
      <c r="G707" s="219"/>
      <c r="H707" s="220" t="s">
        <v>1</v>
      </c>
      <c r="I707" s="222"/>
      <c r="J707" s="219"/>
      <c r="K707" s="219"/>
      <c r="L707" s="223"/>
      <c r="M707" s="224"/>
      <c r="N707" s="225"/>
      <c r="O707" s="225"/>
      <c r="P707" s="225"/>
      <c r="Q707" s="225"/>
      <c r="R707" s="225"/>
      <c r="S707" s="225"/>
      <c r="T707" s="226"/>
      <c r="AT707" s="227" t="s">
        <v>136</v>
      </c>
      <c r="AU707" s="227" t="s">
        <v>83</v>
      </c>
      <c r="AV707" s="14" t="s">
        <v>83</v>
      </c>
      <c r="AW707" s="14" t="s">
        <v>31</v>
      </c>
      <c r="AX707" s="14" t="s">
        <v>75</v>
      </c>
      <c r="AY707" s="227" t="s">
        <v>126</v>
      </c>
    </row>
    <row r="708" spans="1:65" s="12" customFormat="1" ht="11.25">
      <c r="B708" s="196"/>
      <c r="C708" s="197"/>
      <c r="D708" s="191" t="s">
        <v>136</v>
      </c>
      <c r="E708" s="198" t="s">
        <v>1</v>
      </c>
      <c r="F708" s="199" t="s">
        <v>1620</v>
      </c>
      <c r="G708" s="197"/>
      <c r="H708" s="200">
        <v>48</v>
      </c>
      <c r="I708" s="201"/>
      <c r="J708" s="197"/>
      <c r="K708" s="197"/>
      <c r="L708" s="202"/>
      <c r="M708" s="203"/>
      <c r="N708" s="204"/>
      <c r="O708" s="204"/>
      <c r="P708" s="204"/>
      <c r="Q708" s="204"/>
      <c r="R708" s="204"/>
      <c r="S708" s="204"/>
      <c r="T708" s="205"/>
      <c r="AT708" s="206" t="s">
        <v>136</v>
      </c>
      <c r="AU708" s="206" t="s">
        <v>83</v>
      </c>
      <c r="AV708" s="12" t="s">
        <v>85</v>
      </c>
      <c r="AW708" s="12" t="s">
        <v>31</v>
      </c>
      <c r="AX708" s="12" t="s">
        <v>75</v>
      </c>
      <c r="AY708" s="206" t="s">
        <v>126</v>
      </c>
    </row>
    <row r="709" spans="1:65" s="14" customFormat="1" ht="22.5">
      <c r="B709" s="218"/>
      <c r="C709" s="219"/>
      <c r="D709" s="191" t="s">
        <v>136</v>
      </c>
      <c r="E709" s="220" t="s">
        <v>1</v>
      </c>
      <c r="F709" s="221" t="s">
        <v>1564</v>
      </c>
      <c r="G709" s="219"/>
      <c r="H709" s="220" t="s">
        <v>1</v>
      </c>
      <c r="I709" s="222"/>
      <c r="J709" s="219"/>
      <c r="K709" s="219"/>
      <c r="L709" s="223"/>
      <c r="M709" s="224"/>
      <c r="N709" s="225"/>
      <c r="O709" s="225"/>
      <c r="P709" s="225"/>
      <c r="Q709" s="225"/>
      <c r="R709" s="225"/>
      <c r="S709" s="225"/>
      <c r="T709" s="226"/>
      <c r="AT709" s="227" t="s">
        <v>136</v>
      </c>
      <c r="AU709" s="227" t="s">
        <v>83</v>
      </c>
      <c r="AV709" s="14" t="s">
        <v>83</v>
      </c>
      <c r="AW709" s="14" t="s">
        <v>31</v>
      </c>
      <c r="AX709" s="14" t="s">
        <v>75</v>
      </c>
      <c r="AY709" s="227" t="s">
        <v>126</v>
      </c>
    </row>
    <row r="710" spans="1:65" s="12" customFormat="1" ht="11.25">
      <c r="B710" s="196"/>
      <c r="C710" s="197"/>
      <c r="D710" s="191" t="s">
        <v>136</v>
      </c>
      <c r="E710" s="198" t="s">
        <v>1</v>
      </c>
      <c r="F710" s="199" t="s">
        <v>1753</v>
      </c>
      <c r="G710" s="197"/>
      <c r="H710" s="200">
        <v>18</v>
      </c>
      <c r="I710" s="201"/>
      <c r="J710" s="197"/>
      <c r="K710" s="197"/>
      <c r="L710" s="202"/>
      <c r="M710" s="203"/>
      <c r="N710" s="204"/>
      <c r="O710" s="204"/>
      <c r="P710" s="204"/>
      <c r="Q710" s="204"/>
      <c r="R710" s="204"/>
      <c r="S710" s="204"/>
      <c r="T710" s="205"/>
      <c r="AT710" s="206" t="s">
        <v>136</v>
      </c>
      <c r="AU710" s="206" t="s">
        <v>83</v>
      </c>
      <c r="AV710" s="12" t="s">
        <v>85</v>
      </c>
      <c r="AW710" s="12" t="s">
        <v>31</v>
      </c>
      <c r="AX710" s="12" t="s">
        <v>75</v>
      </c>
      <c r="AY710" s="206" t="s">
        <v>126</v>
      </c>
    </row>
    <row r="711" spans="1:65" s="13" customFormat="1" ht="11.25">
      <c r="B711" s="207"/>
      <c r="C711" s="208"/>
      <c r="D711" s="191" t="s">
        <v>136</v>
      </c>
      <c r="E711" s="209" t="s">
        <v>1</v>
      </c>
      <c r="F711" s="210" t="s">
        <v>138</v>
      </c>
      <c r="G711" s="208"/>
      <c r="H711" s="211">
        <v>93</v>
      </c>
      <c r="I711" s="212"/>
      <c r="J711" s="208"/>
      <c r="K711" s="208"/>
      <c r="L711" s="213"/>
      <c r="M711" s="214"/>
      <c r="N711" s="215"/>
      <c r="O711" s="215"/>
      <c r="P711" s="215"/>
      <c r="Q711" s="215"/>
      <c r="R711" s="215"/>
      <c r="S711" s="215"/>
      <c r="T711" s="216"/>
      <c r="AT711" s="217" t="s">
        <v>136</v>
      </c>
      <c r="AU711" s="217" t="s">
        <v>83</v>
      </c>
      <c r="AV711" s="13" t="s">
        <v>133</v>
      </c>
      <c r="AW711" s="13" t="s">
        <v>31</v>
      </c>
      <c r="AX711" s="13" t="s">
        <v>83</v>
      </c>
      <c r="AY711" s="217" t="s">
        <v>126</v>
      </c>
    </row>
    <row r="712" spans="1:65" s="2" customFormat="1" ht="24.2" customHeight="1">
      <c r="A712" s="33"/>
      <c r="B712" s="34"/>
      <c r="C712" s="228" t="s">
        <v>595</v>
      </c>
      <c r="D712" s="228" t="s">
        <v>433</v>
      </c>
      <c r="E712" s="229" t="s">
        <v>689</v>
      </c>
      <c r="F712" s="230" t="s">
        <v>690</v>
      </c>
      <c r="G712" s="231" t="s">
        <v>130</v>
      </c>
      <c r="H712" s="232">
        <v>6</v>
      </c>
      <c r="I712" s="233"/>
      <c r="J712" s="234">
        <f>ROUND(I712*H712,2)</f>
        <v>0</v>
      </c>
      <c r="K712" s="230" t="s">
        <v>131</v>
      </c>
      <c r="L712" s="38"/>
      <c r="M712" s="235" t="s">
        <v>1</v>
      </c>
      <c r="N712" s="236" t="s">
        <v>40</v>
      </c>
      <c r="O712" s="70"/>
      <c r="P712" s="187">
        <f>O712*H712</f>
        <v>0</v>
      </c>
      <c r="Q712" s="187">
        <v>0</v>
      </c>
      <c r="R712" s="187">
        <f>Q712*H712</f>
        <v>0</v>
      </c>
      <c r="S712" s="187">
        <v>0</v>
      </c>
      <c r="T712" s="188">
        <f>S712*H712</f>
        <v>0</v>
      </c>
      <c r="U712" s="33"/>
      <c r="V712" s="33"/>
      <c r="W712" s="33"/>
      <c r="X712" s="33"/>
      <c r="Y712" s="33"/>
      <c r="Z712" s="33"/>
      <c r="AA712" s="33"/>
      <c r="AB712" s="33"/>
      <c r="AC712" s="33"/>
      <c r="AD712" s="33"/>
      <c r="AE712" s="33"/>
      <c r="AR712" s="189" t="s">
        <v>133</v>
      </c>
      <c r="AT712" s="189" t="s">
        <v>433</v>
      </c>
      <c r="AU712" s="189" t="s">
        <v>83</v>
      </c>
      <c r="AY712" s="16" t="s">
        <v>126</v>
      </c>
      <c r="BE712" s="190">
        <f>IF(N712="základní",J712,0)</f>
        <v>0</v>
      </c>
      <c r="BF712" s="190">
        <f>IF(N712="snížená",J712,0)</f>
        <v>0</v>
      </c>
      <c r="BG712" s="190">
        <f>IF(N712="zákl. přenesená",J712,0)</f>
        <v>0</v>
      </c>
      <c r="BH712" s="190">
        <f>IF(N712="sníž. přenesená",J712,0)</f>
        <v>0</v>
      </c>
      <c r="BI712" s="190">
        <f>IF(N712="nulová",J712,0)</f>
        <v>0</v>
      </c>
      <c r="BJ712" s="16" t="s">
        <v>83</v>
      </c>
      <c r="BK712" s="190">
        <f>ROUND(I712*H712,2)</f>
        <v>0</v>
      </c>
      <c r="BL712" s="16" t="s">
        <v>133</v>
      </c>
      <c r="BM712" s="189" t="s">
        <v>1754</v>
      </c>
    </row>
    <row r="713" spans="1:65" s="2" customFormat="1" ht="58.5">
      <c r="A713" s="33"/>
      <c r="B713" s="34"/>
      <c r="C713" s="35"/>
      <c r="D713" s="191" t="s">
        <v>135</v>
      </c>
      <c r="E713" s="35"/>
      <c r="F713" s="192" t="s">
        <v>692</v>
      </c>
      <c r="G713" s="35"/>
      <c r="H713" s="35"/>
      <c r="I713" s="193"/>
      <c r="J713" s="35"/>
      <c r="K713" s="35"/>
      <c r="L713" s="38"/>
      <c r="M713" s="194"/>
      <c r="N713" s="195"/>
      <c r="O713" s="70"/>
      <c r="P713" s="70"/>
      <c r="Q713" s="70"/>
      <c r="R713" s="70"/>
      <c r="S713" s="70"/>
      <c r="T713" s="71"/>
      <c r="U713" s="33"/>
      <c r="V713" s="33"/>
      <c r="W713" s="33"/>
      <c r="X713" s="33"/>
      <c r="Y713" s="33"/>
      <c r="Z713" s="33"/>
      <c r="AA713" s="33"/>
      <c r="AB713" s="33"/>
      <c r="AC713" s="33"/>
      <c r="AD713" s="33"/>
      <c r="AE713" s="33"/>
      <c r="AT713" s="16" t="s">
        <v>135</v>
      </c>
      <c r="AU713" s="16" t="s">
        <v>83</v>
      </c>
    </row>
    <row r="714" spans="1:65" s="14" customFormat="1" ht="11.25">
      <c r="B714" s="218"/>
      <c r="C714" s="219"/>
      <c r="D714" s="191" t="s">
        <v>136</v>
      </c>
      <c r="E714" s="220" t="s">
        <v>1</v>
      </c>
      <c r="F714" s="221" t="s">
        <v>1755</v>
      </c>
      <c r="G714" s="219"/>
      <c r="H714" s="220" t="s">
        <v>1</v>
      </c>
      <c r="I714" s="222"/>
      <c r="J714" s="219"/>
      <c r="K714" s="219"/>
      <c r="L714" s="223"/>
      <c r="M714" s="224"/>
      <c r="N714" s="225"/>
      <c r="O714" s="225"/>
      <c r="P714" s="225"/>
      <c r="Q714" s="225"/>
      <c r="R714" s="225"/>
      <c r="S714" s="225"/>
      <c r="T714" s="226"/>
      <c r="AT714" s="227" t="s">
        <v>136</v>
      </c>
      <c r="AU714" s="227" t="s">
        <v>83</v>
      </c>
      <c r="AV714" s="14" t="s">
        <v>83</v>
      </c>
      <c r="AW714" s="14" t="s">
        <v>31</v>
      </c>
      <c r="AX714" s="14" t="s">
        <v>75</v>
      </c>
      <c r="AY714" s="227" t="s">
        <v>126</v>
      </c>
    </row>
    <row r="715" spans="1:65" s="12" customFormat="1" ht="11.25">
      <c r="B715" s="196"/>
      <c r="C715" s="197"/>
      <c r="D715" s="191" t="s">
        <v>136</v>
      </c>
      <c r="E715" s="198" t="s">
        <v>1</v>
      </c>
      <c r="F715" s="199" t="s">
        <v>162</v>
      </c>
      <c r="G715" s="197"/>
      <c r="H715" s="200">
        <v>6</v>
      </c>
      <c r="I715" s="201"/>
      <c r="J715" s="197"/>
      <c r="K715" s="197"/>
      <c r="L715" s="202"/>
      <c r="M715" s="203"/>
      <c r="N715" s="204"/>
      <c r="O715" s="204"/>
      <c r="P715" s="204"/>
      <c r="Q715" s="204"/>
      <c r="R715" s="204"/>
      <c r="S715" s="204"/>
      <c r="T715" s="205"/>
      <c r="AT715" s="206" t="s">
        <v>136</v>
      </c>
      <c r="AU715" s="206" t="s">
        <v>83</v>
      </c>
      <c r="AV715" s="12" t="s">
        <v>85</v>
      </c>
      <c r="AW715" s="12" t="s">
        <v>31</v>
      </c>
      <c r="AX715" s="12" t="s">
        <v>75</v>
      </c>
      <c r="AY715" s="206" t="s">
        <v>126</v>
      </c>
    </row>
    <row r="716" spans="1:65" s="13" customFormat="1" ht="11.25">
      <c r="B716" s="207"/>
      <c r="C716" s="208"/>
      <c r="D716" s="191" t="s">
        <v>136</v>
      </c>
      <c r="E716" s="209" t="s">
        <v>1</v>
      </c>
      <c r="F716" s="210" t="s">
        <v>138</v>
      </c>
      <c r="G716" s="208"/>
      <c r="H716" s="211">
        <v>6</v>
      </c>
      <c r="I716" s="212"/>
      <c r="J716" s="208"/>
      <c r="K716" s="208"/>
      <c r="L716" s="213"/>
      <c r="M716" s="214"/>
      <c r="N716" s="215"/>
      <c r="O716" s="215"/>
      <c r="P716" s="215"/>
      <c r="Q716" s="215"/>
      <c r="R716" s="215"/>
      <c r="S716" s="215"/>
      <c r="T716" s="216"/>
      <c r="AT716" s="217" t="s">
        <v>136</v>
      </c>
      <c r="AU716" s="217" t="s">
        <v>83</v>
      </c>
      <c r="AV716" s="13" t="s">
        <v>133</v>
      </c>
      <c r="AW716" s="13" t="s">
        <v>31</v>
      </c>
      <c r="AX716" s="13" t="s">
        <v>83</v>
      </c>
      <c r="AY716" s="217" t="s">
        <v>126</v>
      </c>
    </row>
    <row r="717" spans="1:65" s="2" customFormat="1" ht="24.2" customHeight="1">
      <c r="A717" s="33"/>
      <c r="B717" s="34"/>
      <c r="C717" s="228" t="s">
        <v>600</v>
      </c>
      <c r="D717" s="228" t="s">
        <v>433</v>
      </c>
      <c r="E717" s="229" t="s">
        <v>1756</v>
      </c>
      <c r="F717" s="230" t="s">
        <v>1757</v>
      </c>
      <c r="G717" s="231" t="s">
        <v>130</v>
      </c>
      <c r="H717" s="232">
        <v>4.5</v>
      </c>
      <c r="I717" s="233"/>
      <c r="J717" s="234">
        <f>ROUND(I717*H717,2)</f>
        <v>0</v>
      </c>
      <c r="K717" s="230" t="s">
        <v>131</v>
      </c>
      <c r="L717" s="38"/>
      <c r="M717" s="235" t="s">
        <v>1</v>
      </c>
      <c r="N717" s="236" t="s">
        <v>40</v>
      </c>
      <c r="O717" s="70"/>
      <c r="P717" s="187">
        <f>O717*H717</f>
        <v>0</v>
      </c>
      <c r="Q717" s="187">
        <v>0</v>
      </c>
      <c r="R717" s="187">
        <f>Q717*H717</f>
        <v>0</v>
      </c>
      <c r="S717" s="187">
        <v>0</v>
      </c>
      <c r="T717" s="188">
        <f>S717*H717</f>
        <v>0</v>
      </c>
      <c r="U717" s="33"/>
      <c r="V717" s="33"/>
      <c r="W717" s="33"/>
      <c r="X717" s="33"/>
      <c r="Y717" s="33"/>
      <c r="Z717" s="33"/>
      <c r="AA717" s="33"/>
      <c r="AB717" s="33"/>
      <c r="AC717" s="33"/>
      <c r="AD717" s="33"/>
      <c r="AE717" s="33"/>
      <c r="AR717" s="189" t="s">
        <v>133</v>
      </c>
      <c r="AT717" s="189" t="s">
        <v>433</v>
      </c>
      <c r="AU717" s="189" t="s">
        <v>83</v>
      </c>
      <c r="AY717" s="16" t="s">
        <v>126</v>
      </c>
      <c r="BE717" s="190">
        <f>IF(N717="základní",J717,0)</f>
        <v>0</v>
      </c>
      <c r="BF717" s="190">
        <f>IF(N717="snížená",J717,0)</f>
        <v>0</v>
      </c>
      <c r="BG717" s="190">
        <f>IF(N717="zákl. přenesená",J717,0)</f>
        <v>0</v>
      </c>
      <c r="BH717" s="190">
        <f>IF(N717="sníž. přenesená",J717,0)</f>
        <v>0</v>
      </c>
      <c r="BI717" s="190">
        <f>IF(N717="nulová",J717,0)</f>
        <v>0</v>
      </c>
      <c r="BJ717" s="16" t="s">
        <v>83</v>
      </c>
      <c r="BK717" s="190">
        <f>ROUND(I717*H717,2)</f>
        <v>0</v>
      </c>
      <c r="BL717" s="16" t="s">
        <v>133</v>
      </c>
      <c r="BM717" s="189" t="s">
        <v>1758</v>
      </c>
    </row>
    <row r="718" spans="1:65" s="2" customFormat="1" ht="58.5">
      <c r="A718" s="33"/>
      <c r="B718" s="34"/>
      <c r="C718" s="35"/>
      <c r="D718" s="191" t="s">
        <v>135</v>
      </c>
      <c r="E718" s="35"/>
      <c r="F718" s="192" t="s">
        <v>1759</v>
      </c>
      <c r="G718" s="35"/>
      <c r="H718" s="35"/>
      <c r="I718" s="193"/>
      <c r="J718" s="35"/>
      <c r="K718" s="35"/>
      <c r="L718" s="38"/>
      <c r="M718" s="194"/>
      <c r="N718" s="195"/>
      <c r="O718" s="70"/>
      <c r="P718" s="70"/>
      <c r="Q718" s="70"/>
      <c r="R718" s="70"/>
      <c r="S718" s="70"/>
      <c r="T718" s="71"/>
      <c r="U718" s="33"/>
      <c r="V718" s="33"/>
      <c r="W718" s="33"/>
      <c r="X718" s="33"/>
      <c r="Y718" s="33"/>
      <c r="Z718" s="33"/>
      <c r="AA718" s="33"/>
      <c r="AB718" s="33"/>
      <c r="AC718" s="33"/>
      <c r="AD718" s="33"/>
      <c r="AE718" s="33"/>
      <c r="AT718" s="16" t="s">
        <v>135</v>
      </c>
      <c r="AU718" s="16" t="s">
        <v>83</v>
      </c>
    </row>
    <row r="719" spans="1:65" s="14" customFormat="1" ht="11.25">
      <c r="B719" s="218"/>
      <c r="C719" s="219"/>
      <c r="D719" s="191" t="s">
        <v>136</v>
      </c>
      <c r="E719" s="220" t="s">
        <v>1</v>
      </c>
      <c r="F719" s="221" t="s">
        <v>1554</v>
      </c>
      <c r="G719" s="219"/>
      <c r="H719" s="220" t="s">
        <v>1</v>
      </c>
      <c r="I719" s="222"/>
      <c r="J719" s="219"/>
      <c r="K719" s="219"/>
      <c r="L719" s="223"/>
      <c r="M719" s="224"/>
      <c r="N719" s="225"/>
      <c r="O719" s="225"/>
      <c r="P719" s="225"/>
      <c r="Q719" s="225"/>
      <c r="R719" s="225"/>
      <c r="S719" s="225"/>
      <c r="T719" s="226"/>
      <c r="AT719" s="227" t="s">
        <v>136</v>
      </c>
      <c r="AU719" s="227" t="s">
        <v>83</v>
      </c>
      <c r="AV719" s="14" t="s">
        <v>83</v>
      </c>
      <c r="AW719" s="14" t="s">
        <v>31</v>
      </c>
      <c r="AX719" s="14" t="s">
        <v>75</v>
      </c>
      <c r="AY719" s="227" t="s">
        <v>126</v>
      </c>
    </row>
    <row r="720" spans="1:65" s="12" customFormat="1" ht="11.25">
      <c r="B720" s="196"/>
      <c r="C720" s="197"/>
      <c r="D720" s="191" t="s">
        <v>136</v>
      </c>
      <c r="E720" s="198" t="s">
        <v>1</v>
      </c>
      <c r="F720" s="199" t="s">
        <v>1760</v>
      </c>
      <c r="G720" s="197"/>
      <c r="H720" s="200">
        <v>4.5</v>
      </c>
      <c r="I720" s="201"/>
      <c r="J720" s="197"/>
      <c r="K720" s="197"/>
      <c r="L720" s="202"/>
      <c r="M720" s="203"/>
      <c r="N720" s="204"/>
      <c r="O720" s="204"/>
      <c r="P720" s="204"/>
      <c r="Q720" s="204"/>
      <c r="R720" s="204"/>
      <c r="S720" s="204"/>
      <c r="T720" s="205"/>
      <c r="AT720" s="206" t="s">
        <v>136</v>
      </c>
      <c r="AU720" s="206" t="s">
        <v>83</v>
      </c>
      <c r="AV720" s="12" t="s">
        <v>85</v>
      </c>
      <c r="AW720" s="12" t="s">
        <v>31</v>
      </c>
      <c r="AX720" s="12" t="s">
        <v>75</v>
      </c>
      <c r="AY720" s="206" t="s">
        <v>126</v>
      </c>
    </row>
    <row r="721" spans="1:65" s="13" customFormat="1" ht="11.25">
      <c r="B721" s="207"/>
      <c r="C721" s="208"/>
      <c r="D721" s="191" t="s">
        <v>136</v>
      </c>
      <c r="E721" s="209" t="s">
        <v>1</v>
      </c>
      <c r="F721" s="210" t="s">
        <v>138</v>
      </c>
      <c r="G721" s="208"/>
      <c r="H721" s="211">
        <v>4.5</v>
      </c>
      <c r="I721" s="212"/>
      <c r="J721" s="208"/>
      <c r="K721" s="208"/>
      <c r="L721" s="213"/>
      <c r="M721" s="214"/>
      <c r="N721" s="215"/>
      <c r="O721" s="215"/>
      <c r="P721" s="215"/>
      <c r="Q721" s="215"/>
      <c r="R721" s="215"/>
      <c r="S721" s="215"/>
      <c r="T721" s="216"/>
      <c r="AT721" s="217" t="s">
        <v>136</v>
      </c>
      <c r="AU721" s="217" t="s">
        <v>83</v>
      </c>
      <c r="AV721" s="13" t="s">
        <v>133</v>
      </c>
      <c r="AW721" s="13" t="s">
        <v>31</v>
      </c>
      <c r="AX721" s="13" t="s">
        <v>83</v>
      </c>
      <c r="AY721" s="217" t="s">
        <v>126</v>
      </c>
    </row>
    <row r="722" spans="1:65" s="2" customFormat="1" ht="24.2" customHeight="1">
      <c r="A722" s="33"/>
      <c r="B722" s="34"/>
      <c r="C722" s="228" t="s">
        <v>606</v>
      </c>
      <c r="D722" s="228" t="s">
        <v>433</v>
      </c>
      <c r="E722" s="229" t="s">
        <v>554</v>
      </c>
      <c r="F722" s="230" t="s">
        <v>555</v>
      </c>
      <c r="G722" s="231" t="s">
        <v>130</v>
      </c>
      <c r="H722" s="232">
        <v>55</v>
      </c>
      <c r="I722" s="233"/>
      <c r="J722" s="234">
        <f>ROUND(I722*H722,2)</f>
        <v>0</v>
      </c>
      <c r="K722" s="230" t="s">
        <v>131</v>
      </c>
      <c r="L722" s="38"/>
      <c r="M722" s="235" t="s">
        <v>1</v>
      </c>
      <c r="N722" s="236" t="s">
        <v>40</v>
      </c>
      <c r="O722" s="70"/>
      <c r="P722" s="187">
        <f>O722*H722</f>
        <v>0</v>
      </c>
      <c r="Q722" s="187">
        <v>0</v>
      </c>
      <c r="R722" s="187">
        <f>Q722*H722</f>
        <v>0</v>
      </c>
      <c r="S722" s="187">
        <v>0</v>
      </c>
      <c r="T722" s="188">
        <f>S722*H722</f>
        <v>0</v>
      </c>
      <c r="U722" s="33"/>
      <c r="V722" s="33"/>
      <c r="W722" s="33"/>
      <c r="X722" s="33"/>
      <c r="Y722" s="33"/>
      <c r="Z722" s="33"/>
      <c r="AA722" s="33"/>
      <c r="AB722" s="33"/>
      <c r="AC722" s="33"/>
      <c r="AD722" s="33"/>
      <c r="AE722" s="33"/>
      <c r="AR722" s="189" t="s">
        <v>133</v>
      </c>
      <c r="AT722" s="189" t="s">
        <v>433</v>
      </c>
      <c r="AU722" s="189" t="s">
        <v>83</v>
      </c>
      <c r="AY722" s="16" t="s">
        <v>126</v>
      </c>
      <c r="BE722" s="190">
        <f>IF(N722="základní",J722,0)</f>
        <v>0</v>
      </c>
      <c r="BF722" s="190">
        <f>IF(N722="snížená",J722,0)</f>
        <v>0</v>
      </c>
      <c r="BG722" s="190">
        <f>IF(N722="zákl. přenesená",J722,0)</f>
        <v>0</v>
      </c>
      <c r="BH722" s="190">
        <f>IF(N722="sníž. přenesená",J722,0)</f>
        <v>0</v>
      </c>
      <c r="BI722" s="190">
        <f>IF(N722="nulová",J722,0)</f>
        <v>0</v>
      </c>
      <c r="BJ722" s="16" t="s">
        <v>83</v>
      </c>
      <c r="BK722" s="190">
        <f>ROUND(I722*H722,2)</f>
        <v>0</v>
      </c>
      <c r="BL722" s="16" t="s">
        <v>133</v>
      </c>
      <c r="BM722" s="189" t="s">
        <v>1761</v>
      </c>
    </row>
    <row r="723" spans="1:65" s="2" customFormat="1" ht="39">
      <c r="A723" s="33"/>
      <c r="B723" s="34"/>
      <c r="C723" s="35"/>
      <c r="D723" s="191" t="s">
        <v>135</v>
      </c>
      <c r="E723" s="35"/>
      <c r="F723" s="192" t="s">
        <v>557</v>
      </c>
      <c r="G723" s="35"/>
      <c r="H723" s="35"/>
      <c r="I723" s="193"/>
      <c r="J723" s="35"/>
      <c r="K723" s="35"/>
      <c r="L723" s="38"/>
      <c r="M723" s="194"/>
      <c r="N723" s="195"/>
      <c r="O723" s="70"/>
      <c r="P723" s="70"/>
      <c r="Q723" s="70"/>
      <c r="R723" s="70"/>
      <c r="S723" s="70"/>
      <c r="T723" s="71"/>
      <c r="U723" s="33"/>
      <c r="V723" s="33"/>
      <c r="W723" s="33"/>
      <c r="X723" s="33"/>
      <c r="Y723" s="33"/>
      <c r="Z723" s="33"/>
      <c r="AA723" s="33"/>
      <c r="AB723" s="33"/>
      <c r="AC723" s="33"/>
      <c r="AD723" s="33"/>
      <c r="AE723" s="33"/>
      <c r="AT723" s="16" t="s">
        <v>135</v>
      </c>
      <c r="AU723" s="16" t="s">
        <v>83</v>
      </c>
    </row>
    <row r="724" spans="1:65" s="14" customFormat="1" ht="11.25">
      <c r="B724" s="218"/>
      <c r="C724" s="219"/>
      <c r="D724" s="191" t="s">
        <v>136</v>
      </c>
      <c r="E724" s="220" t="s">
        <v>1</v>
      </c>
      <c r="F724" s="221" t="s">
        <v>1534</v>
      </c>
      <c r="G724" s="219"/>
      <c r="H724" s="220" t="s">
        <v>1</v>
      </c>
      <c r="I724" s="222"/>
      <c r="J724" s="219"/>
      <c r="K724" s="219"/>
      <c r="L724" s="223"/>
      <c r="M724" s="224"/>
      <c r="N724" s="225"/>
      <c r="O724" s="225"/>
      <c r="P724" s="225"/>
      <c r="Q724" s="225"/>
      <c r="R724" s="225"/>
      <c r="S724" s="225"/>
      <c r="T724" s="226"/>
      <c r="AT724" s="227" t="s">
        <v>136</v>
      </c>
      <c r="AU724" s="227" t="s">
        <v>83</v>
      </c>
      <c r="AV724" s="14" t="s">
        <v>83</v>
      </c>
      <c r="AW724" s="14" t="s">
        <v>31</v>
      </c>
      <c r="AX724" s="14" t="s">
        <v>75</v>
      </c>
      <c r="AY724" s="227" t="s">
        <v>126</v>
      </c>
    </row>
    <row r="725" spans="1:65" s="12" customFormat="1" ht="11.25">
      <c r="B725" s="196"/>
      <c r="C725" s="197"/>
      <c r="D725" s="191" t="s">
        <v>136</v>
      </c>
      <c r="E725" s="198" t="s">
        <v>1</v>
      </c>
      <c r="F725" s="199" t="s">
        <v>482</v>
      </c>
      <c r="G725" s="197"/>
      <c r="H725" s="200">
        <v>55</v>
      </c>
      <c r="I725" s="201"/>
      <c r="J725" s="197"/>
      <c r="K725" s="197"/>
      <c r="L725" s="202"/>
      <c r="M725" s="203"/>
      <c r="N725" s="204"/>
      <c r="O725" s="204"/>
      <c r="P725" s="204"/>
      <c r="Q725" s="204"/>
      <c r="R725" s="204"/>
      <c r="S725" s="204"/>
      <c r="T725" s="205"/>
      <c r="AT725" s="206" t="s">
        <v>136</v>
      </c>
      <c r="AU725" s="206" t="s">
        <v>83</v>
      </c>
      <c r="AV725" s="12" t="s">
        <v>85</v>
      </c>
      <c r="AW725" s="12" t="s">
        <v>31</v>
      </c>
      <c r="AX725" s="12" t="s">
        <v>75</v>
      </c>
      <c r="AY725" s="206" t="s">
        <v>126</v>
      </c>
    </row>
    <row r="726" spans="1:65" s="13" customFormat="1" ht="11.25">
      <c r="B726" s="207"/>
      <c r="C726" s="208"/>
      <c r="D726" s="191" t="s">
        <v>136</v>
      </c>
      <c r="E726" s="209" t="s">
        <v>1</v>
      </c>
      <c r="F726" s="210" t="s">
        <v>138</v>
      </c>
      <c r="G726" s="208"/>
      <c r="H726" s="211">
        <v>55</v>
      </c>
      <c r="I726" s="212"/>
      <c r="J726" s="208"/>
      <c r="K726" s="208"/>
      <c r="L726" s="213"/>
      <c r="M726" s="214"/>
      <c r="N726" s="215"/>
      <c r="O726" s="215"/>
      <c r="P726" s="215"/>
      <c r="Q726" s="215"/>
      <c r="R726" s="215"/>
      <c r="S726" s="215"/>
      <c r="T726" s="216"/>
      <c r="AT726" s="217" t="s">
        <v>136</v>
      </c>
      <c r="AU726" s="217" t="s">
        <v>83</v>
      </c>
      <c r="AV726" s="13" t="s">
        <v>133</v>
      </c>
      <c r="AW726" s="13" t="s">
        <v>31</v>
      </c>
      <c r="AX726" s="13" t="s">
        <v>83</v>
      </c>
      <c r="AY726" s="217" t="s">
        <v>126</v>
      </c>
    </row>
    <row r="727" spans="1:65" s="2" customFormat="1" ht="21.75" customHeight="1">
      <c r="A727" s="33"/>
      <c r="B727" s="34"/>
      <c r="C727" s="228" t="s">
        <v>613</v>
      </c>
      <c r="D727" s="228" t="s">
        <v>433</v>
      </c>
      <c r="E727" s="229" t="s">
        <v>1375</v>
      </c>
      <c r="F727" s="230" t="s">
        <v>1376</v>
      </c>
      <c r="G727" s="231" t="s">
        <v>130</v>
      </c>
      <c r="H727" s="232">
        <v>60</v>
      </c>
      <c r="I727" s="233"/>
      <c r="J727" s="234">
        <f>ROUND(I727*H727,2)</f>
        <v>0</v>
      </c>
      <c r="K727" s="230" t="s">
        <v>131</v>
      </c>
      <c r="L727" s="38"/>
      <c r="M727" s="235" t="s">
        <v>1</v>
      </c>
      <c r="N727" s="236" t="s">
        <v>40</v>
      </c>
      <c r="O727" s="70"/>
      <c r="P727" s="187">
        <f>O727*H727</f>
        <v>0</v>
      </c>
      <c r="Q727" s="187">
        <v>0</v>
      </c>
      <c r="R727" s="187">
        <f>Q727*H727</f>
        <v>0</v>
      </c>
      <c r="S727" s="187">
        <v>0</v>
      </c>
      <c r="T727" s="188">
        <f>S727*H727</f>
        <v>0</v>
      </c>
      <c r="U727" s="33"/>
      <c r="V727" s="33"/>
      <c r="W727" s="33"/>
      <c r="X727" s="33"/>
      <c r="Y727" s="33"/>
      <c r="Z727" s="33"/>
      <c r="AA727" s="33"/>
      <c r="AB727" s="33"/>
      <c r="AC727" s="33"/>
      <c r="AD727" s="33"/>
      <c r="AE727" s="33"/>
      <c r="AR727" s="189" t="s">
        <v>133</v>
      </c>
      <c r="AT727" s="189" t="s">
        <v>433</v>
      </c>
      <c r="AU727" s="189" t="s">
        <v>83</v>
      </c>
      <c r="AY727" s="16" t="s">
        <v>126</v>
      </c>
      <c r="BE727" s="190">
        <f>IF(N727="základní",J727,0)</f>
        <v>0</v>
      </c>
      <c r="BF727" s="190">
        <f>IF(N727="snížená",J727,0)</f>
        <v>0</v>
      </c>
      <c r="BG727" s="190">
        <f>IF(N727="zákl. přenesená",J727,0)</f>
        <v>0</v>
      </c>
      <c r="BH727" s="190">
        <f>IF(N727="sníž. přenesená",J727,0)</f>
        <v>0</v>
      </c>
      <c r="BI727" s="190">
        <f>IF(N727="nulová",J727,0)</f>
        <v>0</v>
      </c>
      <c r="BJ727" s="16" t="s">
        <v>83</v>
      </c>
      <c r="BK727" s="190">
        <f>ROUND(I727*H727,2)</f>
        <v>0</v>
      </c>
      <c r="BL727" s="16" t="s">
        <v>133</v>
      </c>
      <c r="BM727" s="189" t="s">
        <v>1762</v>
      </c>
    </row>
    <row r="728" spans="1:65" s="2" customFormat="1" ht="39">
      <c r="A728" s="33"/>
      <c r="B728" s="34"/>
      <c r="C728" s="35"/>
      <c r="D728" s="191" t="s">
        <v>135</v>
      </c>
      <c r="E728" s="35"/>
      <c r="F728" s="192" t="s">
        <v>1378</v>
      </c>
      <c r="G728" s="35"/>
      <c r="H728" s="35"/>
      <c r="I728" s="193"/>
      <c r="J728" s="35"/>
      <c r="K728" s="35"/>
      <c r="L728" s="38"/>
      <c r="M728" s="194"/>
      <c r="N728" s="195"/>
      <c r="O728" s="70"/>
      <c r="P728" s="70"/>
      <c r="Q728" s="70"/>
      <c r="R728" s="70"/>
      <c r="S728" s="70"/>
      <c r="T728" s="71"/>
      <c r="U728" s="33"/>
      <c r="V728" s="33"/>
      <c r="W728" s="33"/>
      <c r="X728" s="33"/>
      <c r="Y728" s="33"/>
      <c r="Z728" s="33"/>
      <c r="AA728" s="33"/>
      <c r="AB728" s="33"/>
      <c r="AC728" s="33"/>
      <c r="AD728" s="33"/>
      <c r="AE728" s="33"/>
      <c r="AT728" s="16" t="s">
        <v>135</v>
      </c>
      <c r="AU728" s="16" t="s">
        <v>83</v>
      </c>
    </row>
    <row r="729" spans="1:65" s="14" customFormat="1" ht="11.25">
      <c r="B729" s="218"/>
      <c r="C729" s="219"/>
      <c r="D729" s="191" t="s">
        <v>136</v>
      </c>
      <c r="E729" s="220" t="s">
        <v>1</v>
      </c>
      <c r="F729" s="221" t="s">
        <v>1532</v>
      </c>
      <c r="G729" s="219"/>
      <c r="H729" s="220" t="s">
        <v>1</v>
      </c>
      <c r="I729" s="222"/>
      <c r="J729" s="219"/>
      <c r="K729" s="219"/>
      <c r="L729" s="223"/>
      <c r="M729" s="224"/>
      <c r="N729" s="225"/>
      <c r="O729" s="225"/>
      <c r="P729" s="225"/>
      <c r="Q729" s="225"/>
      <c r="R729" s="225"/>
      <c r="S729" s="225"/>
      <c r="T729" s="226"/>
      <c r="AT729" s="227" t="s">
        <v>136</v>
      </c>
      <c r="AU729" s="227" t="s">
        <v>83</v>
      </c>
      <c r="AV729" s="14" t="s">
        <v>83</v>
      </c>
      <c r="AW729" s="14" t="s">
        <v>31</v>
      </c>
      <c r="AX729" s="14" t="s">
        <v>75</v>
      </c>
      <c r="AY729" s="227" t="s">
        <v>126</v>
      </c>
    </row>
    <row r="730" spans="1:65" s="12" customFormat="1" ht="11.25">
      <c r="B730" s="196"/>
      <c r="C730" s="197"/>
      <c r="D730" s="191" t="s">
        <v>136</v>
      </c>
      <c r="E730" s="198" t="s">
        <v>1</v>
      </c>
      <c r="F730" s="199" t="s">
        <v>332</v>
      </c>
      <c r="G730" s="197"/>
      <c r="H730" s="200">
        <v>60</v>
      </c>
      <c r="I730" s="201"/>
      <c r="J730" s="197"/>
      <c r="K730" s="197"/>
      <c r="L730" s="202"/>
      <c r="M730" s="203"/>
      <c r="N730" s="204"/>
      <c r="O730" s="204"/>
      <c r="P730" s="204"/>
      <c r="Q730" s="204"/>
      <c r="R730" s="204"/>
      <c r="S730" s="204"/>
      <c r="T730" s="205"/>
      <c r="AT730" s="206" t="s">
        <v>136</v>
      </c>
      <c r="AU730" s="206" t="s">
        <v>83</v>
      </c>
      <c r="AV730" s="12" t="s">
        <v>85</v>
      </c>
      <c r="AW730" s="12" t="s">
        <v>31</v>
      </c>
      <c r="AX730" s="12" t="s">
        <v>75</v>
      </c>
      <c r="AY730" s="206" t="s">
        <v>126</v>
      </c>
    </row>
    <row r="731" spans="1:65" s="13" customFormat="1" ht="11.25">
      <c r="B731" s="207"/>
      <c r="C731" s="208"/>
      <c r="D731" s="191" t="s">
        <v>136</v>
      </c>
      <c r="E731" s="209" t="s">
        <v>1</v>
      </c>
      <c r="F731" s="210" t="s">
        <v>138</v>
      </c>
      <c r="G731" s="208"/>
      <c r="H731" s="211">
        <v>60</v>
      </c>
      <c r="I731" s="212"/>
      <c r="J731" s="208"/>
      <c r="K731" s="208"/>
      <c r="L731" s="213"/>
      <c r="M731" s="214"/>
      <c r="N731" s="215"/>
      <c r="O731" s="215"/>
      <c r="P731" s="215"/>
      <c r="Q731" s="215"/>
      <c r="R731" s="215"/>
      <c r="S731" s="215"/>
      <c r="T731" s="216"/>
      <c r="AT731" s="217" t="s">
        <v>136</v>
      </c>
      <c r="AU731" s="217" t="s">
        <v>83</v>
      </c>
      <c r="AV731" s="13" t="s">
        <v>133</v>
      </c>
      <c r="AW731" s="13" t="s">
        <v>31</v>
      </c>
      <c r="AX731" s="13" t="s">
        <v>83</v>
      </c>
      <c r="AY731" s="217" t="s">
        <v>126</v>
      </c>
    </row>
    <row r="732" spans="1:65" s="2" customFormat="1" ht="24.2" customHeight="1">
      <c r="A732" s="33"/>
      <c r="B732" s="34"/>
      <c r="C732" s="228" t="s">
        <v>619</v>
      </c>
      <c r="D732" s="228" t="s">
        <v>433</v>
      </c>
      <c r="E732" s="229" t="s">
        <v>1763</v>
      </c>
      <c r="F732" s="230" t="s">
        <v>1764</v>
      </c>
      <c r="G732" s="231" t="s">
        <v>130</v>
      </c>
      <c r="H732" s="232">
        <v>69</v>
      </c>
      <c r="I732" s="233"/>
      <c r="J732" s="234">
        <f>ROUND(I732*H732,2)</f>
        <v>0</v>
      </c>
      <c r="K732" s="230" t="s">
        <v>131</v>
      </c>
      <c r="L732" s="38"/>
      <c r="M732" s="235" t="s">
        <v>1</v>
      </c>
      <c r="N732" s="236" t="s">
        <v>40</v>
      </c>
      <c r="O732" s="70"/>
      <c r="P732" s="187">
        <f>O732*H732</f>
        <v>0</v>
      </c>
      <c r="Q732" s="187">
        <v>0</v>
      </c>
      <c r="R732" s="187">
        <f>Q732*H732</f>
        <v>0</v>
      </c>
      <c r="S732" s="187">
        <v>0</v>
      </c>
      <c r="T732" s="188">
        <f>S732*H732</f>
        <v>0</v>
      </c>
      <c r="U732" s="33"/>
      <c r="V732" s="33"/>
      <c r="W732" s="33"/>
      <c r="X732" s="33"/>
      <c r="Y732" s="33"/>
      <c r="Z732" s="33"/>
      <c r="AA732" s="33"/>
      <c r="AB732" s="33"/>
      <c r="AC732" s="33"/>
      <c r="AD732" s="33"/>
      <c r="AE732" s="33"/>
      <c r="AR732" s="189" t="s">
        <v>133</v>
      </c>
      <c r="AT732" s="189" t="s">
        <v>433</v>
      </c>
      <c r="AU732" s="189" t="s">
        <v>83</v>
      </c>
      <c r="AY732" s="16" t="s">
        <v>126</v>
      </c>
      <c r="BE732" s="190">
        <f>IF(N732="základní",J732,0)</f>
        <v>0</v>
      </c>
      <c r="BF732" s="190">
        <f>IF(N732="snížená",J732,0)</f>
        <v>0</v>
      </c>
      <c r="BG732" s="190">
        <f>IF(N732="zákl. přenesená",J732,0)</f>
        <v>0</v>
      </c>
      <c r="BH732" s="190">
        <f>IF(N732="sníž. přenesená",J732,0)</f>
        <v>0</v>
      </c>
      <c r="BI732" s="190">
        <f>IF(N732="nulová",J732,0)</f>
        <v>0</v>
      </c>
      <c r="BJ732" s="16" t="s">
        <v>83</v>
      </c>
      <c r="BK732" s="190">
        <f>ROUND(I732*H732,2)</f>
        <v>0</v>
      </c>
      <c r="BL732" s="16" t="s">
        <v>133</v>
      </c>
      <c r="BM732" s="189" t="s">
        <v>1765</v>
      </c>
    </row>
    <row r="733" spans="1:65" s="2" customFormat="1" ht="39">
      <c r="A733" s="33"/>
      <c r="B733" s="34"/>
      <c r="C733" s="35"/>
      <c r="D733" s="191" t="s">
        <v>135</v>
      </c>
      <c r="E733" s="35"/>
      <c r="F733" s="192" t="s">
        <v>1766</v>
      </c>
      <c r="G733" s="35"/>
      <c r="H733" s="35"/>
      <c r="I733" s="193"/>
      <c r="J733" s="35"/>
      <c r="K733" s="35"/>
      <c r="L733" s="38"/>
      <c r="M733" s="194"/>
      <c r="N733" s="195"/>
      <c r="O733" s="70"/>
      <c r="P733" s="70"/>
      <c r="Q733" s="70"/>
      <c r="R733" s="70"/>
      <c r="S733" s="70"/>
      <c r="T733" s="71"/>
      <c r="U733" s="33"/>
      <c r="V733" s="33"/>
      <c r="W733" s="33"/>
      <c r="X733" s="33"/>
      <c r="Y733" s="33"/>
      <c r="Z733" s="33"/>
      <c r="AA733" s="33"/>
      <c r="AB733" s="33"/>
      <c r="AC733" s="33"/>
      <c r="AD733" s="33"/>
      <c r="AE733" s="33"/>
      <c r="AT733" s="16" t="s">
        <v>135</v>
      </c>
      <c r="AU733" s="16" t="s">
        <v>83</v>
      </c>
    </row>
    <row r="734" spans="1:65" s="14" customFormat="1" ht="11.25">
      <c r="B734" s="218"/>
      <c r="C734" s="219"/>
      <c r="D734" s="191" t="s">
        <v>136</v>
      </c>
      <c r="E734" s="220" t="s">
        <v>1</v>
      </c>
      <c r="F734" s="221" t="s">
        <v>1531</v>
      </c>
      <c r="G734" s="219"/>
      <c r="H734" s="220" t="s">
        <v>1</v>
      </c>
      <c r="I734" s="222"/>
      <c r="J734" s="219"/>
      <c r="K734" s="219"/>
      <c r="L734" s="223"/>
      <c r="M734" s="224"/>
      <c r="N734" s="225"/>
      <c r="O734" s="225"/>
      <c r="P734" s="225"/>
      <c r="Q734" s="225"/>
      <c r="R734" s="225"/>
      <c r="S734" s="225"/>
      <c r="T734" s="226"/>
      <c r="AT734" s="227" t="s">
        <v>136</v>
      </c>
      <c r="AU734" s="227" t="s">
        <v>83</v>
      </c>
      <c r="AV734" s="14" t="s">
        <v>83</v>
      </c>
      <c r="AW734" s="14" t="s">
        <v>31</v>
      </c>
      <c r="AX734" s="14" t="s">
        <v>75</v>
      </c>
      <c r="AY734" s="227" t="s">
        <v>126</v>
      </c>
    </row>
    <row r="735" spans="1:65" s="12" customFormat="1" ht="11.25">
      <c r="B735" s="196"/>
      <c r="C735" s="197"/>
      <c r="D735" s="191" t="s">
        <v>136</v>
      </c>
      <c r="E735" s="198" t="s">
        <v>1</v>
      </c>
      <c r="F735" s="199" t="s">
        <v>568</v>
      </c>
      <c r="G735" s="197"/>
      <c r="H735" s="200">
        <v>69</v>
      </c>
      <c r="I735" s="201"/>
      <c r="J735" s="197"/>
      <c r="K735" s="197"/>
      <c r="L735" s="202"/>
      <c r="M735" s="203"/>
      <c r="N735" s="204"/>
      <c r="O735" s="204"/>
      <c r="P735" s="204"/>
      <c r="Q735" s="204"/>
      <c r="R735" s="204"/>
      <c r="S735" s="204"/>
      <c r="T735" s="205"/>
      <c r="AT735" s="206" t="s">
        <v>136</v>
      </c>
      <c r="AU735" s="206" t="s">
        <v>83</v>
      </c>
      <c r="AV735" s="12" t="s">
        <v>85</v>
      </c>
      <c r="AW735" s="12" t="s">
        <v>31</v>
      </c>
      <c r="AX735" s="12" t="s">
        <v>75</v>
      </c>
      <c r="AY735" s="206" t="s">
        <v>126</v>
      </c>
    </row>
    <row r="736" spans="1:65" s="13" customFormat="1" ht="11.25">
      <c r="B736" s="207"/>
      <c r="C736" s="208"/>
      <c r="D736" s="191" t="s">
        <v>136</v>
      </c>
      <c r="E736" s="209" t="s">
        <v>1</v>
      </c>
      <c r="F736" s="210" t="s">
        <v>138</v>
      </c>
      <c r="G736" s="208"/>
      <c r="H736" s="211">
        <v>69</v>
      </c>
      <c r="I736" s="212"/>
      <c r="J736" s="208"/>
      <c r="K736" s="208"/>
      <c r="L736" s="213"/>
      <c r="M736" s="214"/>
      <c r="N736" s="215"/>
      <c r="O736" s="215"/>
      <c r="P736" s="215"/>
      <c r="Q736" s="215"/>
      <c r="R736" s="215"/>
      <c r="S736" s="215"/>
      <c r="T736" s="216"/>
      <c r="AT736" s="217" t="s">
        <v>136</v>
      </c>
      <c r="AU736" s="217" t="s">
        <v>83</v>
      </c>
      <c r="AV736" s="13" t="s">
        <v>133</v>
      </c>
      <c r="AW736" s="13" t="s">
        <v>31</v>
      </c>
      <c r="AX736" s="13" t="s">
        <v>83</v>
      </c>
      <c r="AY736" s="217" t="s">
        <v>126</v>
      </c>
    </row>
    <row r="737" spans="1:65" s="2" customFormat="1" ht="21.75" customHeight="1">
      <c r="A737" s="33"/>
      <c r="B737" s="34"/>
      <c r="C737" s="228" t="s">
        <v>624</v>
      </c>
      <c r="D737" s="228" t="s">
        <v>433</v>
      </c>
      <c r="E737" s="229" t="s">
        <v>569</v>
      </c>
      <c r="F737" s="230" t="s">
        <v>570</v>
      </c>
      <c r="G737" s="231" t="s">
        <v>130</v>
      </c>
      <c r="H737" s="232">
        <v>129</v>
      </c>
      <c r="I737" s="233"/>
      <c r="J737" s="234">
        <f>ROUND(I737*H737,2)</f>
        <v>0</v>
      </c>
      <c r="K737" s="230" t="s">
        <v>131</v>
      </c>
      <c r="L737" s="38"/>
      <c r="M737" s="235" t="s">
        <v>1</v>
      </c>
      <c r="N737" s="236" t="s">
        <v>40</v>
      </c>
      <c r="O737" s="70"/>
      <c r="P737" s="187">
        <f>O737*H737</f>
        <v>0</v>
      </c>
      <c r="Q737" s="187">
        <v>0</v>
      </c>
      <c r="R737" s="187">
        <f>Q737*H737</f>
        <v>0</v>
      </c>
      <c r="S737" s="187">
        <v>0</v>
      </c>
      <c r="T737" s="188">
        <f>S737*H737</f>
        <v>0</v>
      </c>
      <c r="U737" s="33"/>
      <c r="V737" s="33"/>
      <c r="W737" s="33"/>
      <c r="X737" s="33"/>
      <c r="Y737" s="33"/>
      <c r="Z737" s="33"/>
      <c r="AA737" s="33"/>
      <c r="AB737" s="33"/>
      <c r="AC737" s="33"/>
      <c r="AD737" s="33"/>
      <c r="AE737" s="33"/>
      <c r="AR737" s="189" t="s">
        <v>133</v>
      </c>
      <c r="AT737" s="189" t="s">
        <v>433</v>
      </c>
      <c r="AU737" s="189" t="s">
        <v>83</v>
      </c>
      <c r="AY737" s="16" t="s">
        <v>126</v>
      </c>
      <c r="BE737" s="190">
        <f>IF(N737="základní",J737,0)</f>
        <v>0</v>
      </c>
      <c r="BF737" s="190">
        <f>IF(N737="snížená",J737,0)</f>
        <v>0</v>
      </c>
      <c r="BG737" s="190">
        <f>IF(N737="zákl. přenesená",J737,0)</f>
        <v>0</v>
      </c>
      <c r="BH737" s="190">
        <f>IF(N737="sníž. přenesená",J737,0)</f>
        <v>0</v>
      </c>
      <c r="BI737" s="190">
        <f>IF(N737="nulová",J737,0)</f>
        <v>0</v>
      </c>
      <c r="BJ737" s="16" t="s">
        <v>83</v>
      </c>
      <c r="BK737" s="190">
        <f>ROUND(I737*H737,2)</f>
        <v>0</v>
      </c>
      <c r="BL737" s="16" t="s">
        <v>133</v>
      </c>
      <c r="BM737" s="189" t="s">
        <v>1767</v>
      </c>
    </row>
    <row r="738" spans="1:65" s="2" customFormat="1" ht="39">
      <c r="A738" s="33"/>
      <c r="B738" s="34"/>
      <c r="C738" s="35"/>
      <c r="D738" s="191" t="s">
        <v>135</v>
      </c>
      <c r="E738" s="35"/>
      <c r="F738" s="192" t="s">
        <v>572</v>
      </c>
      <c r="G738" s="35"/>
      <c r="H738" s="35"/>
      <c r="I738" s="193"/>
      <c r="J738" s="35"/>
      <c r="K738" s="35"/>
      <c r="L738" s="38"/>
      <c r="M738" s="194"/>
      <c r="N738" s="195"/>
      <c r="O738" s="70"/>
      <c r="P738" s="70"/>
      <c r="Q738" s="70"/>
      <c r="R738" s="70"/>
      <c r="S738" s="70"/>
      <c r="T738" s="71"/>
      <c r="U738" s="33"/>
      <c r="V738" s="33"/>
      <c r="W738" s="33"/>
      <c r="X738" s="33"/>
      <c r="Y738" s="33"/>
      <c r="Z738" s="33"/>
      <c r="AA738" s="33"/>
      <c r="AB738" s="33"/>
      <c r="AC738" s="33"/>
      <c r="AD738" s="33"/>
      <c r="AE738" s="33"/>
      <c r="AT738" s="16" t="s">
        <v>135</v>
      </c>
      <c r="AU738" s="16" t="s">
        <v>83</v>
      </c>
    </row>
    <row r="739" spans="1:65" s="14" customFormat="1" ht="11.25">
      <c r="B739" s="218"/>
      <c r="C739" s="219"/>
      <c r="D739" s="191" t="s">
        <v>136</v>
      </c>
      <c r="E739" s="220" t="s">
        <v>1</v>
      </c>
      <c r="F739" s="221" t="s">
        <v>1531</v>
      </c>
      <c r="G739" s="219"/>
      <c r="H739" s="220" t="s">
        <v>1</v>
      </c>
      <c r="I739" s="222"/>
      <c r="J739" s="219"/>
      <c r="K739" s="219"/>
      <c r="L739" s="223"/>
      <c r="M739" s="224"/>
      <c r="N739" s="225"/>
      <c r="O739" s="225"/>
      <c r="P739" s="225"/>
      <c r="Q739" s="225"/>
      <c r="R739" s="225"/>
      <c r="S739" s="225"/>
      <c r="T739" s="226"/>
      <c r="AT739" s="227" t="s">
        <v>136</v>
      </c>
      <c r="AU739" s="227" t="s">
        <v>83</v>
      </c>
      <c r="AV739" s="14" t="s">
        <v>83</v>
      </c>
      <c r="AW739" s="14" t="s">
        <v>31</v>
      </c>
      <c r="AX739" s="14" t="s">
        <v>75</v>
      </c>
      <c r="AY739" s="227" t="s">
        <v>126</v>
      </c>
    </row>
    <row r="740" spans="1:65" s="12" customFormat="1" ht="11.25">
      <c r="B740" s="196"/>
      <c r="C740" s="197"/>
      <c r="D740" s="191" t="s">
        <v>136</v>
      </c>
      <c r="E740" s="198" t="s">
        <v>1</v>
      </c>
      <c r="F740" s="199" t="s">
        <v>568</v>
      </c>
      <c r="G740" s="197"/>
      <c r="H740" s="200">
        <v>69</v>
      </c>
      <c r="I740" s="201"/>
      <c r="J740" s="197"/>
      <c r="K740" s="197"/>
      <c r="L740" s="202"/>
      <c r="M740" s="203"/>
      <c r="N740" s="204"/>
      <c r="O740" s="204"/>
      <c r="P740" s="204"/>
      <c r="Q740" s="204"/>
      <c r="R740" s="204"/>
      <c r="S740" s="204"/>
      <c r="T740" s="205"/>
      <c r="AT740" s="206" t="s">
        <v>136</v>
      </c>
      <c r="AU740" s="206" t="s">
        <v>83</v>
      </c>
      <c r="AV740" s="12" t="s">
        <v>85</v>
      </c>
      <c r="AW740" s="12" t="s">
        <v>31</v>
      </c>
      <c r="AX740" s="12" t="s">
        <v>75</v>
      </c>
      <c r="AY740" s="206" t="s">
        <v>126</v>
      </c>
    </row>
    <row r="741" spans="1:65" s="14" customFormat="1" ht="11.25">
      <c r="B741" s="218"/>
      <c r="C741" s="219"/>
      <c r="D741" s="191" t="s">
        <v>136</v>
      </c>
      <c r="E741" s="220" t="s">
        <v>1</v>
      </c>
      <c r="F741" s="221" t="s">
        <v>1532</v>
      </c>
      <c r="G741" s="219"/>
      <c r="H741" s="220" t="s">
        <v>1</v>
      </c>
      <c r="I741" s="222"/>
      <c r="J741" s="219"/>
      <c r="K741" s="219"/>
      <c r="L741" s="223"/>
      <c r="M741" s="224"/>
      <c r="N741" s="225"/>
      <c r="O741" s="225"/>
      <c r="P741" s="225"/>
      <c r="Q741" s="225"/>
      <c r="R741" s="225"/>
      <c r="S741" s="225"/>
      <c r="T741" s="226"/>
      <c r="AT741" s="227" t="s">
        <v>136</v>
      </c>
      <c r="AU741" s="227" t="s">
        <v>83</v>
      </c>
      <c r="AV741" s="14" t="s">
        <v>83</v>
      </c>
      <c r="AW741" s="14" t="s">
        <v>31</v>
      </c>
      <c r="AX741" s="14" t="s">
        <v>75</v>
      </c>
      <c r="AY741" s="227" t="s">
        <v>126</v>
      </c>
    </row>
    <row r="742" spans="1:65" s="12" customFormat="1" ht="11.25">
      <c r="B742" s="196"/>
      <c r="C742" s="197"/>
      <c r="D742" s="191" t="s">
        <v>136</v>
      </c>
      <c r="E742" s="198" t="s">
        <v>1</v>
      </c>
      <c r="F742" s="199" t="s">
        <v>332</v>
      </c>
      <c r="G742" s="197"/>
      <c r="H742" s="200">
        <v>60</v>
      </c>
      <c r="I742" s="201"/>
      <c r="J742" s="197"/>
      <c r="K742" s="197"/>
      <c r="L742" s="202"/>
      <c r="M742" s="203"/>
      <c r="N742" s="204"/>
      <c r="O742" s="204"/>
      <c r="P742" s="204"/>
      <c r="Q742" s="204"/>
      <c r="R742" s="204"/>
      <c r="S742" s="204"/>
      <c r="T742" s="205"/>
      <c r="AT742" s="206" t="s">
        <v>136</v>
      </c>
      <c r="AU742" s="206" t="s">
        <v>83</v>
      </c>
      <c r="AV742" s="12" t="s">
        <v>85</v>
      </c>
      <c r="AW742" s="12" t="s">
        <v>31</v>
      </c>
      <c r="AX742" s="12" t="s">
        <v>75</v>
      </c>
      <c r="AY742" s="206" t="s">
        <v>126</v>
      </c>
    </row>
    <row r="743" spans="1:65" s="13" customFormat="1" ht="11.25">
      <c r="B743" s="207"/>
      <c r="C743" s="208"/>
      <c r="D743" s="191" t="s">
        <v>136</v>
      </c>
      <c r="E743" s="209" t="s">
        <v>1</v>
      </c>
      <c r="F743" s="210" t="s">
        <v>138</v>
      </c>
      <c r="G743" s="208"/>
      <c r="H743" s="211">
        <v>129</v>
      </c>
      <c r="I743" s="212"/>
      <c r="J743" s="208"/>
      <c r="K743" s="208"/>
      <c r="L743" s="213"/>
      <c r="M743" s="214"/>
      <c r="N743" s="215"/>
      <c r="O743" s="215"/>
      <c r="P743" s="215"/>
      <c r="Q743" s="215"/>
      <c r="R743" s="215"/>
      <c r="S743" s="215"/>
      <c r="T743" s="216"/>
      <c r="AT743" s="217" t="s">
        <v>136</v>
      </c>
      <c r="AU743" s="217" t="s">
        <v>83</v>
      </c>
      <c r="AV743" s="13" t="s">
        <v>133</v>
      </c>
      <c r="AW743" s="13" t="s">
        <v>31</v>
      </c>
      <c r="AX743" s="13" t="s">
        <v>83</v>
      </c>
      <c r="AY743" s="217" t="s">
        <v>126</v>
      </c>
    </row>
    <row r="744" spans="1:65" s="2" customFormat="1" ht="16.5" customHeight="1">
      <c r="A744" s="33"/>
      <c r="B744" s="34"/>
      <c r="C744" s="228" t="s">
        <v>630</v>
      </c>
      <c r="D744" s="228" t="s">
        <v>433</v>
      </c>
      <c r="E744" s="229" t="s">
        <v>559</v>
      </c>
      <c r="F744" s="230" t="s">
        <v>560</v>
      </c>
      <c r="G744" s="231" t="s">
        <v>130</v>
      </c>
      <c r="H744" s="232">
        <v>55</v>
      </c>
      <c r="I744" s="233"/>
      <c r="J744" s="234">
        <f>ROUND(I744*H744,2)</f>
        <v>0</v>
      </c>
      <c r="K744" s="230" t="s">
        <v>131</v>
      </c>
      <c r="L744" s="38"/>
      <c r="M744" s="235" t="s">
        <v>1</v>
      </c>
      <c r="N744" s="236" t="s">
        <v>40</v>
      </c>
      <c r="O744" s="70"/>
      <c r="P744" s="187">
        <f>O744*H744</f>
        <v>0</v>
      </c>
      <c r="Q744" s="187">
        <v>0</v>
      </c>
      <c r="R744" s="187">
        <f>Q744*H744</f>
        <v>0</v>
      </c>
      <c r="S744" s="187">
        <v>0</v>
      </c>
      <c r="T744" s="188">
        <f>S744*H744</f>
        <v>0</v>
      </c>
      <c r="U744" s="33"/>
      <c r="V744" s="33"/>
      <c r="W744" s="33"/>
      <c r="X744" s="33"/>
      <c r="Y744" s="33"/>
      <c r="Z744" s="33"/>
      <c r="AA744" s="33"/>
      <c r="AB744" s="33"/>
      <c r="AC744" s="33"/>
      <c r="AD744" s="33"/>
      <c r="AE744" s="33"/>
      <c r="AR744" s="189" t="s">
        <v>133</v>
      </c>
      <c r="AT744" s="189" t="s">
        <v>433</v>
      </c>
      <c r="AU744" s="189" t="s">
        <v>83</v>
      </c>
      <c r="AY744" s="16" t="s">
        <v>126</v>
      </c>
      <c r="BE744" s="190">
        <f>IF(N744="základní",J744,0)</f>
        <v>0</v>
      </c>
      <c r="BF744" s="190">
        <f>IF(N744="snížená",J744,0)</f>
        <v>0</v>
      </c>
      <c r="BG744" s="190">
        <f>IF(N744="zákl. přenesená",J744,0)</f>
        <v>0</v>
      </c>
      <c r="BH744" s="190">
        <f>IF(N744="sníž. přenesená",J744,0)</f>
        <v>0</v>
      </c>
      <c r="BI744" s="190">
        <f>IF(N744="nulová",J744,0)</f>
        <v>0</v>
      </c>
      <c r="BJ744" s="16" t="s">
        <v>83</v>
      </c>
      <c r="BK744" s="190">
        <f>ROUND(I744*H744,2)</f>
        <v>0</v>
      </c>
      <c r="BL744" s="16" t="s">
        <v>133</v>
      </c>
      <c r="BM744" s="189" t="s">
        <v>1768</v>
      </c>
    </row>
    <row r="745" spans="1:65" s="2" customFormat="1" ht="39">
      <c r="A745" s="33"/>
      <c r="B745" s="34"/>
      <c r="C745" s="35"/>
      <c r="D745" s="191" t="s">
        <v>135</v>
      </c>
      <c r="E745" s="35"/>
      <c r="F745" s="192" t="s">
        <v>562</v>
      </c>
      <c r="G745" s="35"/>
      <c r="H745" s="35"/>
      <c r="I745" s="193"/>
      <c r="J745" s="35"/>
      <c r="K745" s="35"/>
      <c r="L745" s="38"/>
      <c r="M745" s="194"/>
      <c r="N745" s="195"/>
      <c r="O745" s="70"/>
      <c r="P745" s="70"/>
      <c r="Q745" s="70"/>
      <c r="R745" s="70"/>
      <c r="S745" s="70"/>
      <c r="T745" s="71"/>
      <c r="U745" s="33"/>
      <c r="V745" s="33"/>
      <c r="W745" s="33"/>
      <c r="X745" s="33"/>
      <c r="Y745" s="33"/>
      <c r="Z745" s="33"/>
      <c r="AA745" s="33"/>
      <c r="AB745" s="33"/>
      <c r="AC745" s="33"/>
      <c r="AD745" s="33"/>
      <c r="AE745" s="33"/>
      <c r="AT745" s="16" t="s">
        <v>135</v>
      </c>
      <c r="AU745" s="16" t="s">
        <v>83</v>
      </c>
    </row>
    <row r="746" spans="1:65" s="14" customFormat="1" ht="11.25">
      <c r="B746" s="218"/>
      <c r="C746" s="219"/>
      <c r="D746" s="191" t="s">
        <v>136</v>
      </c>
      <c r="E746" s="220" t="s">
        <v>1</v>
      </c>
      <c r="F746" s="221" t="s">
        <v>1534</v>
      </c>
      <c r="G746" s="219"/>
      <c r="H746" s="220" t="s">
        <v>1</v>
      </c>
      <c r="I746" s="222"/>
      <c r="J746" s="219"/>
      <c r="K746" s="219"/>
      <c r="L746" s="223"/>
      <c r="M746" s="224"/>
      <c r="N746" s="225"/>
      <c r="O746" s="225"/>
      <c r="P746" s="225"/>
      <c r="Q746" s="225"/>
      <c r="R746" s="225"/>
      <c r="S746" s="225"/>
      <c r="T746" s="226"/>
      <c r="AT746" s="227" t="s">
        <v>136</v>
      </c>
      <c r="AU746" s="227" t="s">
        <v>83</v>
      </c>
      <c r="AV746" s="14" t="s">
        <v>83</v>
      </c>
      <c r="AW746" s="14" t="s">
        <v>31</v>
      </c>
      <c r="AX746" s="14" t="s">
        <v>75</v>
      </c>
      <c r="AY746" s="227" t="s">
        <v>126</v>
      </c>
    </row>
    <row r="747" spans="1:65" s="12" customFormat="1" ht="11.25">
      <c r="B747" s="196"/>
      <c r="C747" s="197"/>
      <c r="D747" s="191" t="s">
        <v>136</v>
      </c>
      <c r="E747" s="198" t="s">
        <v>1</v>
      </c>
      <c r="F747" s="199" t="s">
        <v>482</v>
      </c>
      <c r="G747" s="197"/>
      <c r="H747" s="200">
        <v>55</v>
      </c>
      <c r="I747" s="201"/>
      <c r="J747" s="197"/>
      <c r="K747" s="197"/>
      <c r="L747" s="202"/>
      <c r="M747" s="203"/>
      <c r="N747" s="204"/>
      <c r="O747" s="204"/>
      <c r="P747" s="204"/>
      <c r="Q747" s="204"/>
      <c r="R747" s="204"/>
      <c r="S747" s="204"/>
      <c r="T747" s="205"/>
      <c r="AT747" s="206" t="s">
        <v>136</v>
      </c>
      <c r="AU747" s="206" t="s">
        <v>83</v>
      </c>
      <c r="AV747" s="12" t="s">
        <v>85</v>
      </c>
      <c r="AW747" s="12" t="s">
        <v>31</v>
      </c>
      <c r="AX747" s="12" t="s">
        <v>75</v>
      </c>
      <c r="AY747" s="206" t="s">
        <v>126</v>
      </c>
    </row>
    <row r="748" spans="1:65" s="13" customFormat="1" ht="11.25">
      <c r="B748" s="207"/>
      <c r="C748" s="208"/>
      <c r="D748" s="191" t="s">
        <v>136</v>
      </c>
      <c r="E748" s="209" t="s">
        <v>1</v>
      </c>
      <c r="F748" s="210" t="s">
        <v>138</v>
      </c>
      <c r="G748" s="208"/>
      <c r="H748" s="211">
        <v>55</v>
      </c>
      <c r="I748" s="212"/>
      <c r="J748" s="208"/>
      <c r="K748" s="208"/>
      <c r="L748" s="213"/>
      <c r="M748" s="214"/>
      <c r="N748" s="215"/>
      <c r="O748" s="215"/>
      <c r="P748" s="215"/>
      <c r="Q748" s="215"/>
      <c r="R748" s="215"/>
      <c r="S748" s="215"/>
      <c r="T748" s="216"/>
      <c r="AT748" s="217" t="s">
        <v>136</v>
      </c>
      <c r="AU748" s="217" t="s">
        <v>83</v>
      </c>
      <c r="AV748" s="13" t="s">
        <v>133</v>
      </c>
      <c r="AW748" s="13" t="s">
        <v>31</v>
      </c>
      <c r="AX748" s="13" t="s">
        <v>83</v>
      </c>
      <c r="AY748" s="217" t="s">
        <v>126</v>
      </c>
    </row>
    <row r="749" spans="1:65" s="2" customFormat="1" ht="24.2" customHeight="1">
      <c r="A749" s="33"/>
      <c r="B749" s="34"/>
      <c r="C749" s="228" t="s">
        <v>635</v>
      </c>
      <c r="D749" s="228" t="s">
        <v>433</v>
      </c>
      <c r="E749" s="229" t="s">
        <v>1769</v>
      </c>
      <c r="F749" s="230" t="s">
        <v>1770</v>
      </c>
      <c r="G749" s="231" t="s">
        <v>426</v>
      </c>
      <c r="H749" s="232">
        <v>8</v>
      </c>
      <c r="I749" s="233"/>
      <c r="J749" s="234">
        <f>ROUND(I749*H749,2)</f>
        <v>0</v>
      </c>
      <c r="K749" s="230" t="s">
        <v>131</v>
      </c>
      <c r="L749" s="38"/>
      <c r="M749" s="235" t="s">
        <v>1</v>
      </c>
      <c r="N749" s="236" t="s">
        <v>40</v>
      </c>
      <c r="O749" s="70"/>
      <c r="P749" s="187">
        <f>O749*H749</f>
        <v>0</v>
      </c>
      <c r="Q749" s="187">
        <v>0</v>
      </c>
      <c r="R749" s="187">
        <f>Q749*H749</f>
        <v>0</v>
      </c>
      <c r="S749" s="187">
        <v>0</v>
      </c>
      <c r="T749" s="188">
        <f>S749*H749</f>
        <v>0</v>
      </c>
      <c r="U749" s="33"/>
      <c r="V749" s="33"/>
      <c r="W749" s="33"/>
      <c r="X749" s="33"/>
      <c r="Y749" s="33"/>
      <c r="Z749" s="33"/>
      <c r="AA749" s="33"/>
      <c r="AB749" s="33"/>
      <c r="AC749" s="33"/>
      <c r="AD749" s="33"/>
      <c r="AE749" s="33"/>
      <c r="AR749" s="189" t="s">
        <v>133</v>
      </c>
      <c r="AT749" s="189" t="s">
        <v>433</v>
      </c>
      <c r="AU749" s="189" t="s">
        <v>83</v>
      </c>
      <c r="AY749" s="16" t="s">
        <v>126</v>
      </c>
      <c r="BE749" s="190">
        <f>IF(N749="základní",J749,0)</f>
        <v>0</v>
      </c>
      <c r="BF749" s="190">
        <f>IF(N749="snížená",J749,0)</f>
        <v>0</v>
      </c>
      <c r="BG749" s="190">
        <f>IF(N749="zákl. přenesená",J749,0)</f>
        <v>0</v>
      </c>
      <c r="BH749" s="190">
        <f>IF(N749="sníž. přenesená",J749,0)</f>
        <v>0</v>
      </c>
      <c r="BI749" s="190">
        <f>IF(N749="nulová",J749,0)</f>
        <v>0</v>
      </c>
      <c r="BJ749" s="16" t="s">
        <v>83</v>
      </c>
      <c r="BK749" s="190">
        <f>ROUND(I749*H749,2)</f>
        <v>0</v>
      </c>
      <c r="BL749" s="16" t="s">
        <v>133</v>
      </c>
      <c r="BM749" s="189" t="s">
        <v>1771</v>
      </c>
    </row>
    <row r="750" spans="1:65" s="2" customFormat="1" ht="29.25">
      <c r="A750" s="33"/>
      <c r="B750" s="34"/>
      <c r="C750" s="35"/>
      <c r="D750" s="191" t="s">
        <v>135</v>
      </c>
      <c r="E750" s="35"/>
      <c r="F750" s="192" t="s">
        <v>1772</v>
      </c>
      <c r="G750" s="35"/>
      <c r="H750" s="35"/>
      <c r="I750" s="193"/>
      <c r="J750" s="35"/>
      <c r="K750" s="35"/>
      <c r="L750" s="38"/>
      <c r="M750" s="194"/>
      <c r="N750" s="195"/>
      <c r="O750" s="70"/>
      <c r="P750" s="70"/>
      <c r="Q750" s="70"/>
      <c r="R750" s="70"/>
      <c r="S750" s="70"/>
      <c r="T750" s="71"/>
      <c r="U750" s="33"/>
      <c r="V750" s="33"/>
      <c r="W750" s="33"/>
      <c r="X750" s="33"/>
      <c r="Y750" s="33"/>
      <c r="Z750" s="33"/>
      <c r="AA750" s="33"/>
      <c r="AB750" s="33"/>
      <c r="AC750" s="33"/>
      <c r="AD750" s="33"/>
      <c r="AE750" s="33"/>
      <c r="AT750" s="16" t="s">
        <v>135</v>
      </c>
      <c r="AU750" s="16" t="s">
        <v>83</v>
      </c>
    </row>
    <row r="751" spans="1:65" s="14" customFormat="1" ht="11.25">
      <c r="B751" s="218"/>
      <c r="C751" s="219"/>
      <c r="D751" s="191" t="s">
        <v>136</v>
      </c>
      <c r="E751" s="220" t="s">
        <v>1</v>
      </c>
      <c r="F751" s="221" t="s">
        <v>1534</v>
      </c>
      <c r="G751" s="219"/>
      <c r="H751" s="220" t="s">
        <v>1</v>
      </c>
      <c r="I751" s="222"/>
      <c r="J751" s="219"/>
      <c r="K751" s="219"/>
      <c r="L751" s="223"/>
      <c r="M751" s="224"/>
      <c r="N751" s="225"/>
      <c r="O751" s="225"/>
      <c r="P751" s="225"/>
      <c r="Q751" s="225"/>
      <c r="R751" s="225"/>
      <c r="S751" s="225"/>
      <c r="T751" s="226"/>
      <c r="AT751" s="227" t="s">
        <v>136</v>
      </c>
      <c r="AU751" s="227" t="s">
        <v>83</v>
      </c>
      <c r="AV751" s="14" t="s">
        <v>83</v>
      </c>
      <c r="AW751" s="14" t="s">
        <v>31</v>
      </c>
      <c r="AX751" s="14" t="s">
        <v>75</v>
      </c>
      <c r="AY751" s="227" t="s">
        <v>126</v>
      </c>
    </row>
    <row r="752" spans="1:65" s="12" customFormat="1" ht="11.25">
      <c r="B752" s="196"/>
      <c r="C752" s="197"/>
      <c r="D752" s="191" t="s">
        <v>136</v>
      </c>
      <c r="E752" s="198" t="s">
        <v>1</v>
      </c>
      <c r="F752" s="199" t="s">
        <v>699</v>
      </c>
      <c r="G752" s="197"/>
      <c r="H752" s="200">
        <v>8</v>
      </c>
      <c r="I752" s="201"/>
      <c r="J752" s="197"/>
      <c r="K752" s="197"/>
      <c r="L752" s="202"/>
      <c r="M752" s="203"/>
      <c r="N752" s="204"/>
      <c r="O752" s="204"/>
      <c r="P752" s="204"/>
      <c r="Q752" s="204"/>
      <c r="R752" s="204"/>
      <c r="S752" s="204"/>
      <c r="T752" s="205"/>
      <c r="AT752" s="206" t="s">
        <v>136</v>
      </c>
      <c r="AU752" s="206" t="s">
        <v>83</v>
      </c>
      <c r="AV752" s="12" t="s">
        <v>85</v>
      </c>
      <c r="AW752" s="12" t="s">
        <v>31</v>
      </c>
      <c r="AX752" s="12" t="s">
        <v>75</v>
      </c>
      <c r="AY752" s="206" t="s">
        <v>126</v>
      </c>
    </row>
    <row r="753" spans="1:65" s="13" customFormat="1" ht="11.25">
      <c r="B753" s="207"/>
      <c r="C753" s="208"/>
      <c r="D753" s="191" t="s">
        <v>136</v>
      </c>
      <c r="E753" s="209" t="s">
        <v>1</v>
      </c>
      <c r="F753" s="210" t="s">
        <v>138</v>
      </c>
      <c r="G753" s="208"/>
      <c r="H753" s="211">
        <v>8</v>
      </c>
      <c r="I753" s="212"/>
      <c r="J753" s="208"/>
      <c r="K753" s="208"/>
      <c r="L753" s="213"/>
      <c r="M753" s="214"/>
      <c r="N753" s="215"/>
      <c r="O753" s="215"/>
      <c r="P753" s="215"/>
      <c r="Q753" s="215"/>
      <c r="R753" s="215"/>
      <c r="S753" s="215"/>
      <c r="T753" s="216"/>
      <c r="AT753" s="217" t="s">
        <v>136</v>
      </c>
      <c r="AU753" s="217" t="s">
        <v>83</v>
      </c>
      <c r="AV753" s="13" t="s">
        <v>133</v>
      </c>
      <c r="AW753" s="13" t="s">
        <v>31</v>
      </c>
      <c r="AX753" s="13" t="s">
        <v>83</v>
      </c>
      <c r="AY753" s="217" t="s">
        <v>126</v>
      </c>
    </row>
    <row r="754" spans="1:65" s="2" customFormat="1" ht="24.2" customHeight="1">
      <c r="A754" s="33"/>
      <c r="B754" s="34"/>
      <c r="C754" s="228" t="s">
        <v>640</v>
      </c>
      <c r="D754" s="228" t="s">
        <v>433</v>
      </c>
      <c r="E754" s="229" t="s">
        <v>1773</v>
      </c>
      <c r="F754" s="230" t="s">
        <v>1774</v>
      </c>
      <c r="G754" s="231" t="s">
        <v>426</v>
      </c>
      <c r="H754" s="232">
        <v>8</v>
      </c>
      <c r="I754" s="233"/>
      <c r="J754" s="234">
        <f>ROUND(I754*H754,2)</f>
        <v>0</v>
      </c>
      <c r="K754" s="230" t="s">
        <v>131</v>
      </c>
      <c r="L754" s="38"/>
      <c r="M754" s="235" t="s">
        <v>1</v>
      </c>
      <c r="N754" s="236" t="s">
        <v>40</v>
      </c>
      <c r="O754" s="70"/>
      <c r="P754" s="187">
        <f>O754*H754</f>
        <v>0</v>
      </c>
      <c r="Q754" s="187">
        <v>0</v>
      </c>
      <c r="R754" s="187">
        <f>Q754*H754</f>
        <v>0</v>
      </c>
      <c r="S754" s="187">
        <v>0</v>
      </c>
      <c r="T754" s="188">
        <f>S754*H754</f>
        <v>0</v>
      </c>
      <c r="U754" s="33"/>
      <c r="V754" s="33"/>
      <c r="W754" s="33"/>
      <c r="X754" s="33"/>
      <c r="Y754" s="33"/>
      <c r="Z754" s="33"/>
      <c r="AA754" s="33"/>
      <c r="AB754" s="33"/>
      <c r="AC754" s="33"/>
      <c r="AD754" s="33"/>
      <c r="AE754" s="33"/>
      <c r="AR754" s="189" t="s">
        <v>133</v>
      </c>
      <c r="AT754" s="189" t="s">
        <v>433</v>
      </c>
      <c r="AU754" s="189" t="s">
        <v>83</v>
      </c>
      <c r="AY754" s="16" t="s">
        <v>126</v>
      </c>
      <c r="BE754" s="190">
        <f>IF(N754="základní",J754,0)</f>
        <v>0</v>
      </c>
      <c r="BF754" s="190">
        <f>IF(N754="snížená",J754,0)</f>
        <v>0</v>
      </c>
      <c r="BG754" s="190">
        <f>IF(N754="zákl. přenesená",J754,0)</f>
        <v>0</v>
      </c>
      <c r="BH754" s="190">
        <f>IF(N754="sníž. přenesená",J754,0)</f>
        <v>0</v>
      </c>
      <c r="BI754" s="190">
        <f>IF(N754="nulová",J754,0)</f>
        <v>0</v>
      </c>
      <c r="BJ754" s="16" t="s">
        <v>83</v>
      </c>
      <c r="BK754" s="190">
        <f>ROUND(I754*H754,2)</f>
        <v>0</v>
      </c>
      <c r="BL754" s="16" t="s">
        <v>133</v>
      </c>
      <c r="BM754" s="189" t="s">
        <v>1775</v>
      </c>
    </row>
    <row r="755" spans="1:65" s="2" customFormat="1" ht="39">
      <c r="A755" s="33"/>
      <c r="B755" s="34"/>
      <c r="C755" s="35"/>
      <c r="D755" s="191" t="s">
        <v>135</v>
      </c>
      <c r="E755" s="35"/>
      <c r="F755" s="192" t="s">
        <v>1776</v>
      </c>
      <c r="G755" s="35"/>
      <c r="H755" s="35"/>
      <c r="I755" s="193"/>
      <c r="J755" s="35"/>
      <c r="K755" s="35"/>
      <c r="L755" s="38"/>
      <c r="M755" s="194"/>
      <c r="N755" s="195"/>
      <c r="O755" s="70"/>
      <c r="P755" s="70"/>
      <c r="Q755" s="70"/>
      <c r="R755" s="70"/>
      <c r="S755" s="70"/>
      <c r="T755" s="71"/>
      <c r="U755" s="33"/>
      <c r="V755" s="33"/>
      <c r="W755" s="33"/>
      <c r="X755" s="33"/>
      <c r="Y755" s="33"/>
      <c r="Z755" s="33"/>
      <c r="AA755" s="33"/>
      <c r="AB755" s="33"/>
      <c r="AC755" s="33"/>
      <c r="AD755" s="33"/>
      <c r="AE755" s="33"/>
      <c r="AT755" s="16" t="s">
        <v>135</v>
      </c>
      <c r="AU755" s="16" t="s">
        <v>83</v>
      </c>
    </row>
    <row r="756" spans="1:65" s="14" customFormat="1" ht="11.25">
      <c r="B756" s="218"/>
      <c r="C756" s="219"/>
      <c r="D756" s="191" t="s">
        <v>136</v>
      </c>
      <c r="E756" s="220" t="s">
        <v>1</v>
      </c>
      <c r="F756" s="221" t="s">
        <v>1534</v>
      </c>
      <c r="G756" s="219"/>
      <c r="H756" s="220" t="s">
        <v>1</v>
      </c>
      <c r="I756" s="222"/>
      <c r="J756" s="219"/>
      <c r="K756" s="219"/>
      <c r="L756" s="223"/>
      <c r="M756" s="224"/>
      <c r="N756" s="225"/>
      <c r="O756" s="225"/>
      <c r="P756" s="225"/>
      <c r="Q756" s="225"/>
      <c r="R756" s="225"/>
      <c r="S756" s="225"/>
      <c r="T756" s="226"/>
      <c r="AT756" s="227" t="s">
        <v>136</v>
      </c>
      <c r="AU756" s="227" t="s">
        <v>83</v>
      </c>
      <c r="AV756" s="14" t="s">
        <v>83</v>
      </c>
      <c r="AW756" s="14" t="s">
        <v>31</v>
      </c>
      <c r="AX756" s="14" t="s">
        <v>75</v>
      </c>
      <c r="AY756" s="227" t="s">
        <v>126</v>
      </c>
    </row>
    <row r="757" spans="1:65" s="12" customFormat="1" ht="11.25">
      <c r="B757" s="196"/>
      <c r="C757" s="197"/>
      <c r="D757" s="191" t="s">
        <v>136</v>
      </c>
      <c r="E757" s="198" t="s">
        <v>1</v>
      </c>
      <c r="F757" s="199" t="s">
        <v>699</v>
      </c>
      <c r="G757" s="197"/>
      <c r="H757" s="200">
        <v>8</v>
      </c>
      <c r="I757" s="201"/>
      <c r="J757" s="197"/>
      <c r="K757" s="197"/>
      <c r="L757" s="202"/>
      <c r="M757" s="203"/>
      <c r="N757" s="204"/>
      <c r="O757" s="204"/>
      <c r="P757" s="204"/>
      <c r="Q757" s="204"/>
      <c r="R757" s="204"/>
      <c r="S757" s="204"/>
      <c r="T757" s="205"/>
      <c r="AT757" s="206" t="s">
        <v>136</v>
      </c>
      <c r="AU757" s="206" t="s">
        <v>83</v>
      </c>
      <c r="AV757" s="12" t="s">
        <v>85</v>
      </c>
      <c r="AW757" s="12" t="s">
        <v>31</v>
      </c>
      <c r="AX757" s="12" t="s">
        <v>75</v>
      </c>
      <c r="AY757" s="206" t="s">
        <v>126</v>
      </c>
    </row>
    <row r="758" spans="1:65" s="13" customFormat="1" ht="11.25">
      <c r="B758" s="207"/>
      <c r="C758" s="208"/>
      <c r="D758" s="191" t="s">
        <v>136</v>
      </c>
      <c r="E758" s="209" t="s">
        <v>1</v>
      </c>
      <c r="F758" s="210" t="s">
        <v>138</v>
      </c>
      <c r="G758" s="208"/>
      <c r="H758" s="211">
        <v>8</v>
      </c>
      <c r="I758" s="212"/>
      <c r="J758" s="208"/>
      <c r="K758" s="208"/>
      <c r="L758" s="213"/>
      <c r="M758" s="214"/>
      <c r="N758" s="215"/>
      <c r="O758" s="215"/>
      <c r="P758" s="215"/>
      <c r="Q758" s="215"/>
      <c r="R758" s="215"/>
      <c r="S758" s="215"/>
      <c r="T758" s="216"/>
      <c r="AT758" s="217" t="s">
        <v>136</v>
      </c>
      <c r="AU758" s="217" t="s">
        <v>83</v>
      </c>
      <c r="AV758" s="13" t="s">
        <v>133</v>
      </c>
      <c r="AW758" s="13" t="s">
        <v>31</v>
      </c>
      <c r="AX758" s="13" t="s">
        <v>83</v>
      </c>
      <c r="AY758" s="217" t="s">
        <v>126</v>
      </c>
    </row>
    <row r="759" spans="1:65" s="2" customFormat="1" ht="24.2" customHeight="1">
      <c r="A759" s="33"/>
      <c r="B759" s="34"/>
      <c r="C759" s="228" t="s">
        <v>648</v>
      </c>
      <c r="D759" s="228" t="s">
        <v>433</v>
      </c>
      <c r="E759" s="229" t="s">
        <v>722</v>
      </c>
      <c r="F759" s="230" t="s">
        <v>723</v>
      </c>
      <c r="G759" s="231" t="s">
        <v>402</v>
      </c>
      <c r="H759" s="232">
        <v>60.36</v>
      </c>
      <c r="I759" s="233"/>
      <c r="J759" s="234">
        <f>ROUND(I759*H759,2)</f>
        <v>0</v>
      </c>
      <c r="K759" s="230" t="s">
        <v>131</v>
      </c>
      <c r="L759" s="38"/>
      <c r="M759" s="235" t="s">
        <v>1</v>
      </c>
      <c r="N759" s="236" t="s">
        <v>40</v>
      </c>
      <c r="O759" s="70"/>
      <c r="P759" s="187">
        <f>O759*H759</f>
        <v>0</v>
      </c>
      <c r="Q759" s="187">
        <v>0</v>
      </c>
      <c r="R759" s="187">
        <f>Q759*H759</f>
        <v>0</v>
      </c>
      <c r="S759" s="187">
        <v>0</v>
      </c>
      <c r="T759" s="188">
        <f>S759*H759</f>
        <v>0</v>
      </c>
      <c r="U759" s="33"/>
      <c r="V759" s="33"/>
      <c r="W759" s="33"/>
      <c r="X759" s="33"/>
      <c r="Y759" s="33"/>
      <c r="Z759" s="33"/>
      <c r="AA759" s="33"/>
      <c r="AB759" s="33"/>
      <c r="AC759" s="33"/>
      <c r="AD759" s="33"/>
      <c r="AE759" s="33"/>
      <c r="AR759" s="189" t="s">
        <v>133</v>
      </c>
      <c r="AT759" s="189" t="s">
        <v>433</v>
      </c>
      <c r="AU759" s="189" t="s">
        <v>83</v>
      </c>
      <c r="AY759" s="16" t="s">
        <v>126</v>
      </c>
      <c r="BE759" s="190">
        <f>IF(N759="základní",J759,0)</f>
        <v>0</v>
      </c>
      <c r="BF759" s="190">
        <f>IF(N759="snížená",J759,0)</f>
        <v>0</v>
      </c>
      <c r="BG759" s="190">
        <f>IF(N759="zákl. přenesená",J759,0)</f>
        <v>0</v>
      </c>
      <c r="BH759" s="190">
        <f>IF(N759="sníž. přenesená",J759,0)</f>
        <v>0</v>
      </c>
      <c r="BI759" s="190">
        <f>IF(N759="nulová",J759,0)</f>
        <v>0</v>
      </c>
      <c r="BJ759" s="16" t="s">
        <v>83</v>
      </c>
      <c r="BK759" s="190">
        <f>ROUND(I759*H759,2)</f>
        <v>0</v>
      </c>
      <c r="BL759" s="16" t="s">
        <v>133</v>
      </c>
      <c r="BM759" s="189" t="s">
        <v>1777</v>
      </c>
    </row>
    <row r="760" spans="1:65" s="2" customFormat="1" ht="39">
      <c r="A760" s="33"/>
      <c r="B760" s="34"/>
      <c r="C760" s="35"/>
      <c r="D760" s="191" t="s">
        <v>135</v>
      </c>
      <c r="E760" s="35"/>
      <c r="F760" s="192" t="s">
        <v>725</v>
      </c>
      <c r="G760" s="35"/>
      <c r="H760" s="35"/>
      <c r="I760" s="193"/>
      <c r="J760" s="35"/>
      <c r="K760" s="35"/>
      <c r="L760" s="38"/>
      <c r="M760" s="194"/>
      <c r="N760" s="195"/>
      <c r="O760" s="70"/>
      <c r="P760" s="70"/>
      <c r="Q760" s="70"/>
      <c r="R760" s="70"/>
      <c r="S760" s="70"/>
      <c r="T760" s="71"/>
      <c r="U760" s="33"/>
      <c r="V760" s="33"/>
      <c r="W760" s="33"/>
      <c r="X760" s="33"/>
      <c r="Y760" s="33"/>
      <c r="Z760" s="33"/>
      <c r="AA760" s="33"/>
      <c r="AB760" s="33"/>
      <c r="AC760" s="33"/>
      <c r="AD760" s="33"/>
      <c r="AE760" s="33"/>
      <c r="AT760" s="16" t="s">
        <v>135</v>
      </c>
      <c r="AU760" s="16" t="s">
        <v>83</v>
      </c>
    </row>
    <row r="761" spans="1:65" s="14" customFormat="1" ht="11.25">
      <c r="B761" s="218"/>
      <c r="C761" s="219"/>
      <c r="D761" s="191" t="s">
        <v>136</v>
      </c>
      <c r="E761" s="220" t="s">
        <v>1</v>
      </c>
      <c r="F761" s="221" t="s">
        <v>385</v>
      </c>
      <c r="G761" s="219"/>
      <c r="H761" s="220" t="s">
        <v>1</v>
      </c>
      <c r="I761" s="222"/>
      <c r="J761" s="219"/>
      <c r="K761" s="219"/>
      <c r="L761" s="223"/>
      <c r="M761" s="224"/>
      <c r="N761" s="225"/>
      <c r="O761" s="225"/>
      <c r="P761" s="225"/>
      <c r="Q761" s="225"/>
      <c r="R761" s="225"/>
      <c r="S761" s="225"/>
      <c r="T761" s="226"/>
      <c r="AT761" s="227" t="s">
        <v>136</v>
      </c>
      <c r="AU761" s="227" t="s">
        <v>83</v>
      </c>
      <c r="AV761" s="14" t="s">
        <v>83</v>
      </c>
      <c r="AW761" s="14" t="s">
        <v>31</v>
      </c>
      <c r="AX761" s="14" t="s">
        <v>75</v>
      </c>
      <c r="AY761" s="227" t="s">
        <v>126</v>
      </c>
    </row>
    <row r="762" spans="1:65" s="14" customFormat="1" ht="11.25">
      <c r="B762" s="218"/>
      <c r="C762" s="219"/>
      <c r="D762" s="191" t="s">
        <v>136</v>
      </c>
      <c r="E762" s="220" t="s">
        <v>1</v>
      </c>
      <c r="F762" s="221" t="s">
        <v>1581</v>
      </c>
      <c r="G762" s="219"/>
      <c r="H762" s="220" t="s">
        <v>1</v>
      </c>
      <c r="I762" s="222"/>
      <c r="J762" s="219"/>
      <c r="K762" s="219"/>
      <c r="L762" s="223"/>
      <c r="M762" s="224"/>
      <c r="N762" s="225"/>
      <c r="O762" s="225"/>
      <c r="P762" s="225"/>
      <c r="Q762" s="225"/>
      <c r="R762" s="225"/>
      <c r="S762" s="225"/>
      <c r="T762" s="226"/>
      <c r="AT762" s="227" t="s">
        <v>136</v>
      </c>
      <c r="AU762" s="227" t="s">
        <v>83</v>
      </c>
      <c r="AV762" s="14" t="s">
        <v>83</v>
      </c>
      <c r="AW762" s="14" t="s">
        <v>31</v>
      </c>
      <c r="AX762" s="14" t="s">
        <v>75</v>
      </c>
      <c r="AY762" s="227" t="s">
        <v>126</v>
      </c>
    </row>
    <row r="763" spans="1:65" s="12" customFormat="1" ht="11.25">
      <c r="B763" s="196"/>
      <c r="C763" s="197"/>
      <c r="D763" s="191" t="s">
        <v>136</v>
      </c>
      <c r="E763" s="198" t="s">
        <v>1</v>
      </c>
      <c r="F763" s="199" t="s">
        <v>1778</v>
      </c>
      <c r="G763" s="197"/>
      <c r="H763" s="200">
        <v>7.2</v>
      </c>
      <c r="I763" s="201"/>
      <c r="J763" s="197"/>
      <c r="K763" s="197"/>
      <c r="L763" s="202"/>
      <c r="M763" s="203"/>
      <c r="N763" s="204"/>
      <c r="O763" s="204"/>
      <c r="P763" s="204"/>
      <c r="Q763" s="204"/>
      <c r="R763" s="204"/>
      <c r="S763" s="204"/>
      <c r="T763" s="205"/>
      <c r="AT763" s="206" t="s">
        <v>136</v>
      </c>
      <c r="AU763" s="206" t="s">
        <v>83</v>
      </c>
      <c r="AV763" s="12" t="s">
        <v>85</v>
      </c>
      <c r="AW763" s="12" t="s">
        <v>31</v>
      </c>
      <c r="AX763" s="12" t="s">
        <v>75</v>
      </c>
      <c r="AY763" s="206" t="s">
        <v>126</v>
      </c>
    </row>
    <row r="764" spans="1:65" s="14" customFormat="1" ht="11.25">
      <c r="B764" s="218"/>
      <c r="C764" s="219"/>
      <c r="D764" s="191" t="s">
        <v>136</v>
      </c>
      <c r="E764" s="220" t="s">
        <v>1</v>
      </c>
      <c r="F764" s="221" t="s">
        <v>1583</v>
      </c>
      <c r="G764" s="219"/>
      <c r="H764" s="220" t="s">
        <v>1</v>
      </c>
      <c r="I764" s="222"/>
      <c r="J764" s="219"/>
      <c r="K764" s="219"/>
      <c r="L764" s="223"/>
      <c r="M764" s="224"/>
      <c r="N764" s="225"/>
      <c r="O764" s="225"/>
      <c r="P764" s="225"/>
      <c r="Q764" s="225"/>
      <c r="R764" s="225"/>
      <c r="S764" s="225"/>
      <c r="T764" s="226"/>
      <c r="AT764" s="227" t="s">
        <v>136</v>
      </c>
      <c r="AU764" s="227" t="s">
        <v>83</v>
      </c>
      <c r="AV764" s="14" t="s">
        <v>83</v>
      </c>
      <c r="AW764" s="14" t="s">
        <v>31</v>
      </c>
      <c r="AX764" s="14" t="s">
        <v>75</v>
      </c>
      <c r="AY764" s="227" t="s">
        <v>126</v>
      </c>
    </row>
    <row r="765" spans="1:65" s="12" customFormat="1" ht="11.25">
      <c r="B765" s="196"/>
      <c r="C765" s="197"/>
      <c r="D765" s="191" t="s">
        <v>136</v>
      </c>
      <c r="E765" s="198" t="s">
        <v>1</v>
      </c>
      <c r="F765" s="199" t="s">
        <v>1779</v>
      </c>
      <c r="G765" s="197"/>
      <c r="H765" s="200">
        <v>9.6</v>
      </c>
      <c r="I765" s="201"/>
      <c r="J765" s="197"/>
      <c r="K765" s="197"/>
      <c r="L765" s="202"/>
      <c r="M765" s="203"/>
      <c r="N765" s="204"/>
      <c r="O765" s="204"/>
      <c r="P765" s="204"/>
      <c r="Q765" s="204"/>
      <c r="R765" s="204"/>
      <c r="S765" s="204"/>
      <c r="T765" s="205"/>
      <c r="AT765" s="206" t="s">
        <v>136</v>
      </c>
      <c r="AU765" s="206" t="s">
        <v>83</v>
      </c>
      <c r="AV765" s="12" t="s">
        <v>85</v>
      </c>
      <c r="AW765" s="12" t="s">
        <v>31</v>
      </c>
      <c r="AX765" s="12" t="s">
        <v>75</v>
      </c>
      <c r="AY765" s="206" t="s">
        <v>126</v>
      </c>
    </row>
    <row r="766" spans="1:65" s="14" customFormat="1" ht="11.25">
      <c r="B766" s="218"/>
      <c r="C766" s="219"/>
      <c r="D766" s="191" t="s">
        <v>136</v>
      </c>
      <c r="E766" s="220" t="s">
        <v>1</v>
      </c>
      <c r="F766" s="221" t="s">
        <v>1585</v>
      </c>
      <c r="G766" s="219"/>
      <c r="H766" s="220" t="s">
        <v>1</v>
      </c>
      <c r="I766" s="222"/>
      <c r="J766" s="219"/>
      <c r="K766" s="219"/>
      <c r="L766" s="223"/>
      <c r="M766" s="224"/>
      <c r="N766" s="225"/>
      <c r="O766" s="225"/>
      <c r="P766" s="225"/>
      <c r="Q766" s="225"/>
      <c r="R766" s="225"/>
      <c r="S766" s="225"/>
      <c r="T766" s="226"/>
      <c r="AT766" s="227" t="s">
        <v>136</v>
      </c>
      <c r="AU766" s="227" t="s">
        <v>83</v>
      </c>
      <c r="AV766" s="14" t="s">
        <v>83</v>
      </c>
      <c r="AW766" s="14" t="s">
        <v>31</v>
      </c>
      <c r="AX766" s="14" t="s">
        <v>75</v>
      </c>
      <c r="AY766" s="227" t="s">
        <v>126</v>
      </c>
    </row>
    <row r="767" spans="1:65" s="12" customFormat="1" ht="11.25">
      <c r="B767" s="196"/>
      <c r="C767" s="197"/>
      <c r="D767" s="191" t="s">
        <v>136</v>
      </c>
      <c r="E767" s="198" t="s">
        <v>1</v>
      </c>
      <c r="F767" s="199" t="s">
        <v>1780</v>
      </c>
      <c r="G767" s="197"/>
      <c r="H767" s="200">
        <v>4.8</v>
      </c>
      <c r="I767" s="201"/>
      <c r="J767" s="197"/>
      <c r="K767" s="197"/>
      <c r="L767" s="202"/>
      <c r="M767" s="203"/>
      <c r="N767" s="204"/>
      <c r="O767" s="204"/>
      <c r="P767" s="204"/>
      <c r="Q767" s="204"/>
      <c r="R767" s="204"/>
      <c r="S767" s="204"/>
      <c r="T767" s="205"/>
      <c r="AT767" s="206" t="s">
        <v>136</v>
      </c>
      <c r="AU767" s="206" t="s">
        <v>83</v>
      </c>
      <c r="AV767" s="12" t="s">
        <v>85</v>
      </c>
      <c r="AW767" s="12" t="s">
        <v>31</v>
      </c>
      <c r="AX767" s="12" t="s">
        <v>75</v>
      </c>
      <c r="AY767" s="206" t="s">
        <v>126</v>
      </c>
    </row>
    <row r="768" spans="1:65" s="14" customFormat="1" ht="11.25">
      <c r="B768" s="218"/>
      <c r="C768" s="219"/>
      <c r="D768" s="191" t="s">
        <v>136</v>
      </c>
      <c r="E768" s="220" t="s">
        <v>1</v>
      </c>
      <c r="F768" s="221" t="s">
        <v>1587</v>
      </c>
      <c r="G768" s="219"/>
      <c r="H768" s="220" t="s">
        <v>1</v>
      </c>
      <c r="I768" s="222"/>
      <c r="J768" s="219"/>
      <c r="K768" s="219"/>
      <c r="L768" s="223"/>
      <c r="M768" s="224"/>
      <c r="N768" s="225"/>
      <c r="O768" s="225"/>
      <c r="P768" s="225"/>
      <c r="Q768" s="225"/>
      <c r="R768" s="225"/>
      <c r="S768" s="225"/>
      <c r="T768" s="226"/>
      <c r="AT768" s="227" t="s">
        <v>136</v>
      </c>
      <c r="AU768" s="227" t="s">
        <v>83</v>
      </c>
      <c r="AV768" s="14" t="s">
        <v>83</v>
      </c>
      <c r="AW768" s="14" t="s">
        <v>31</v>
      </c>
      <c r="AX768" s="14" t="s">
        <v>75</v>
      </c>
      <c r="AY768" s="227" t="s">
        <v>126</v>
      </c>
    </row>
    <row r="769" spans="2:51" s="12" customFormat="1" ht="11.25">
      <c r="B769" s="196"/>
      <c r="C769" s="197"/>
      <c r="D769" s="191" t="s">
        <v>136</v>
      </c>
      <c r="E769" s="198" t="s">
        <v>1</v>
      </c>
      <c r="F769" s="199" t="s">
        <v>1778</v>
      </c>
      <c r="G769" s="197"/>
      <c r="H769" s="200">
        <v>7.2</v>
      </c>
      <c r="I769" s="201"/>
      <c r="J769" s="197"/>
      <c r="K769" s="197"/>
      <c r="L769" s="202"/>
      <c r="M769" s="203"/>
      <c r="N769" s="204"/>
      <c r="O769" s="204"/>
      <c r="P769" s="204"/>
      <c r="Q769" s="204"/>
      <c r="R769" s="204"/>
      <c r="S769" s="204"/>
      <c r="T769" s="205"/>
      <c r="AT769" s="206" t="s">
        <v>136</v>
      </c>
      <c r="AU769" s="206" t="s">
        <v>83</v>
      </c>
      <c r="AV769" s="12" t="s">
        <v>85</v>
      </c>
      <c r="AW769" s="12" t="s">
        <v>31</v>
      </c>
      <c r="AX769" s="12" t="s">
        <v>75</v>
      </c>
      <c r="AY769" s="206" t="s">
        <v>126</v>
      </c>
    </row>
    <row r="770" spans="2:51" s="14" customFormat="1" ht="11.25">
      <c r="B770" s="218"/>
      <c r="C770" s="219"/>
      <c r="D770" s="191" t="s">
        <v>136</v>
      </c>
      <c r="E770" s="220" t="s">
        <v>1</v>
      </c>
      <c r="F770" s="221" t="s">
        <v>1588</v>
      </c>
      <c r="G770" s="219"/>
      <c r="H770" s="220" t="s">
        <v>1</v>
      </c>
      <c r="I770" s="222"/>
      <c r="J770" s="219"/>
      <c r="K770" s="219"/>
      <c r="L770" s="223"/>
      <c r="M770" s="224"/>
      <c r="N770" s="225"/>
      <c r="O770" s="225"/>
      <c r="P770" s="225"/>
      <c r="Q770" s="225"/>
      <c r="R770" s="225"/>
      <c r="S770" s="225"/>
      <c r="T770" s="226"/>
      <c r="AT770" s="227" t="s">
        <v>136</v>
      </c>
      <c r="AU770" s="227" t="s">
        <v>83</v>
      </c>
      <c r="AV770" s="14" t="s">
        <v>83</v>
      </c>
      <c r="AW770" s="14" t="s">
        <v>31</v>
      </c>
      <c r="AX770" s="14" t="s">
        <v>75</v>
      </c>
      <c r="AY770" s="227" t="s">
        <v>126</v>
      </c>
    </row>
    <row r="771" spans="2:51" s="12" customFormat="1" ht="11.25">
      <c r="B771" s="196"/>
      <c r="C771" s="197"/>
      <c r="D771" s="191" t="s">
        <v>136</v>
      </c>
      <c r="E771" s="198" t="s">
        <v>1</v>
      </c>
      <c r="F771" s="199" t="s">
        <v>1781</v>
      </c>
      <c r="G771" s="197"/>
      <c r="H771" s="200">
        <v>4.8</v>
      </c>
      <c r="I771" s="201"/>
      <c r="J771" s="197"/>
      <c r="K771" s="197"/>
      <c r="L771" s="202"/>
      <c r="M771" s="203"/>
      <c r="N771" s="204"/>
      <c r="O771" s="204"/>
      <c r="P771" s="204"/>
      <c r="Q771" s="204"/>
      <c r="R771" s="204"/>
      <c r="S771" s="204"/>
      <c r="T771" s="205"/>
      <c r="AT771" s="206" t="s">
        <v>136</v>
      </c>
      <c r="AU771" s="206" t="s">
        <v>83</v>
      </c>
      <c r="AV771" s="12" t="s">
        <v>85</v>
      </c>
      <c r="AW771" s="12" t="s">
        <v>31</v>
      </c>
      <c r="AX771" s="12" t="s">
        <v>75</v>
      </c>
      <c r="AY771" s="206" t="s">
        <v>126</v>
      </c>
    </row>
    <row r="772" spans="2:51" s="14" customFormat="1" ht="11.25">
      <c r="B772" s="218"/>
      <c r="C772" s="219"/>
      <c r="D772" s="191" t="s">
        <v>136</v>
      </c>
      <c r="E772" s="220" t="s">
        <v>1</v>
      </c>
      <c r="F772" s="221" t="s">
        <v>1590</v>
      </c>
      <c r="G772" s="219"/>
      <c r="H772" s="220" t="s">
        <v>1</v>
      </c>
      <c r="I772" s="222"/>
      <c r="J772" s="219"/>
      <c r="K772" s="219"/>
      <c r="L772" s="223"/>
      <c r="M772" s="224"/>
      <c r="N772" s="225"/>
      <c r="O772" s="225"/>
      <c r="P772" s="225"/>
      <c r="Q772" s="225"/>
      <c r="R772" s="225"/>
      <c r="S772" s="225"/>
      <c r="T772" s="226"/>
      <c r="AT772" s="227" t="s">
        <v>136</v>
      </c>
      <c r="AU772" s="227" t="s">
        <v>83</v>
      </c>
      <c r="AV772" s="14" t="s">
        <v>83</v>
      </c>
      <c r="AW772" s="14" t="s">
        <v>31</v>
      </c>
      <c r="AX772" s="14" t="s">
        <v>75</v>
      </c>
      <c r="AY772" s="227" t="s">
        <v>126</v>
      </c>
    </row>
    <row r="773" spans="2:51" s="12" customFormat="1" ht="11.25">
      <c r="B773" s="196"/>
      <c r="C773" s="197"/>
      <c r="D773" s="191" t="s">
        <v>136</v>
      </c>
      <c r="E773" s="198" t="s">
        <v>1</v>
      </c>
      <c r="F773" s="199" t="s">
        <v>726</v>
      </c>
      <c r="G773" s="197"/>
      <c r="H773" s="200">
        <v>6.4</v>
      </c>
      <c r="I773" s="201"/>
      <c r="J773" s="197"/>
      <c r="K773" s="197"/>
      <c r="L773" s="202"/>
      <c r="M773" s="203"/>
      <c r="N773" s="204"/>
      <c r="O773" s="204"/>
      <c r="P773" s="204"/>
      <c r="Q773" s="204"/>
      <c r="R773" s="204"/>
      <c r="S773" s="204"/>
      <c r="T773" s="205"/>
      <c r="AT773" s="206" t="s">
        <v>136</v>
      </c>
      <c r="AU773" s="206" t="s">
        <v>83</v>
      </c>
      <c r="AV773" s="12" t="s">
        <v>85</v>
      </c>
      <c r="AW773" s="12" t="s">
        <v>31</v>
      </c>
      <c r="AX773" s="12" t="s">
        <v>75</v>
      </c>
      <c r="AY773" s="206" t="s">
        <v>126</v>
      </c>
    </row>
    <row r="774" spans="2:51" s="14" customFormat="1" ht="11.25">
      <c r="B774" s="218"/>
      <c r="C774" s="219"/>
      <c r="D774" s="191" t="s">
        <v>136</v>
      </c>
      <c r="E774" s="220" t="s">
        <v>1</v>
      </c>
      <c r="F774" s="221" t="s">
        <v>1591</v>
      </c>
      <c r="G774" s="219"/>
      <c r="H774" s="220" t="s">
        <v>1</v>
      </c>
      <c r="I774" s="222"/>
      <c r="J774" s="219"/>
      <c r="K774" s="219"/>
      <c r="L774" s="223"/>
      <c r="M774" s="224"/>
      <c r="N774" s="225"/>
      <c r="O774" s="225"/>
      <c r="P774" s="225"/>
      <c r="Q774" s="225"/>
      <c r="R774" s="225"/>
      <c r="S774" s="225"/>
      <c r="T774" s="226"/>
      <c r="AT774" s="227" t="s">
        <v>136</v>
      </c>
      <c r="AU774" s="227" t="s">
        <v>83</v>
      </c>
      <c r="AV774" s="14" t="s">
        <v>83</v>
      </c>
      <c r="AW774" s="14" t="s">
        <v>31</v>
      </c>
      <c r="AX774" s="14" t="s">
        <v>75</v>
      </c>
      <c r="AY774" s="227" t="s">
        <v>126</v>
      </c>
    </row>
    <row r="775" spans="2:51" s="12" customFormat="1" ht="11.25">
      <c r="B775" s="196"/>
      <c r="C775" s="197"/>
      <c r="D775" s="191" t="s">
        <v>136</v>
      </c>
      <c r="E775" s="198" t="s">
        <v>1</v>
      </c>
      <c r="F775" s="199" t="s">
        <v>1781</v>
      </c>
      <c r="G775" s="197"/>
      <c r="H775" s="200">
        <v>4.8</v>
      </c>
      <c r="I775" s="201"/>
      <c r="J775" s="197"/>
      <c r="K775" s="197"/>
      <c r="L775" s="202"/>
      <c r="M775" s="203"/>
      <c r="N775" s="204"/>
      <c r="O775" s="204"/>
      <c r="P775" s="204"/>
      <c r="Q775" s="204"/>
      <c r="R775" s="204"/>
      <c r="S775" s="204"/>
      <c r="T775" s="205"/>
      <c r="AT775" s="206" t="s">
        <v>136</v>
      </c>
      <c r="AU775" s="206" t="s">
        <v>83</v>
      </c>
      <c r="AV775" s="12" t="s">
        <v>85</v>
      </c>
      <c r="AW775" s="12" t="s">
        <v>31</v>
      </c>
      <c r="AX775" s="12" t="s">
        <v>75</v>
      </c>
      <c r="AY775" s="206" t="s">
        <v>126</v>
      </c>
    </row>
    <row r="776" spans="2:51" s="14" customFormat="1" ht="11.25">
      <c r="B776" s="218"/>
      <c r="C776" s="219"/>
      <c r="D776" s="191" t="s">
        <v>136</v>
      </c>
      <c r="E776" s="220" t="s">
        <v>1</v>
      </c>
      <c r="F776" s="221" t="s">
        <v>1592</v>
      </c>
      <c r="G776" s="219"/>
      <c r="H776" s="220" t="s">
        <v>1</v>
      </c>
      <c r="I776" s="222"/>
      <c r="J776" s="219"/>
      <c r="K776" s="219"/>
      <c r="L776" s="223"/>
      <c r="M776" s="224"/>
      <c r="N776" s="225"/>
      <c r="O776" s="225"/>
      <c r="P776" s="225"/>
      <c r="Q776" s="225"/>
      <c r="R776" s="225"/>
      <c r="S776" s="225"/>
      <c r="T776" s="226"/>
      <c r="AT776" s="227" t="s">
        <v>136</v>
      </c>
      <c r="AU776" s="227" t="s">
        <v>83</v>
      </c>
      <c r="AV776" s="14" t="s">
        <v>83</v>
      </c>
      <c r="AW776" s="14" t="s">
        <v>31</v>
      </c>
      <c r="AX776" s="14" t="s">
        <v>75</v>
      </c>
      <c r="AY776" s="227" t="s">
        <v>126</v>
      </c>
    </row>
    <row r="777" spans="2:51" s="12" customFormat="1" ht="11.25">
      <c r="B777" s="196"/>
      <c r="C777" s="197"/>
      <c r="D777" s="191" t="s">
        <v>136</v>
      </c>
      <c r="E777" s="198" t="s">
        <v>1</v>
      </c>
      <c r="F777" s="199" t="s">
        <v>1782</v>
      </c>
      <c r="G777" s="197"/>
      <c r="H777" s="200">
        <v>3.2</v>
      </c>
      <c r="I777" s="201"/>
      <c r="J777" s="197"/>
      <c r="K777" s="197"/>
      <c r="L777" s="202"/>
      <c r="M777" s="203"/>
      <c r="N777" s="204"/>
      <c r="O777" s="204"/>
      <c r="P777" s="204"/>
      <c r="Q777" s="204"/>
      <c r="R777" s="204"/>
      <c r="S777" s="204"/>
      <c r="T777" s="205"/>
      <c r="AT777" s="206" t="s">
        <v>136</v>
      </c>
      <c r="AU777" s="206" t="s">
        <v>83</v>
      </c>
      <c r="AV777" s="12" t="s">
        <v>85</v>
      </c>
      <c r="AW777" s="12" t="s">
        <v>31</v>
      </c>
      <c r="AX777" s="12" t="s">
        <v>75</v>
      </c>
      <c r="AY777" s="206" t="s">
        <v>126</v>
      </c>
    </row>
    <row r="778" spans="2:51" s="14" customFormat="1" ht="11.25">
      <c r="B778" s="218"/>
      <c r="C778" s="219"/>
      <c r="D778" s="191" t="s">
        <v>136</v>
      </c>
      <c r="E778" s="220" t="s">
        <v>1</v>
      </c>
      <c r="F778" s="221" t="s">
        <v>1594</v>
      </c>
      <c r="G778" s="219"/>
      <c r="H778" s="220" t="s">
        <v>1</v>
      </c>
      <c r="I778" s="222"/>
      <c r="J778" s="219"/>
      <c r="K778" s="219"/>
      <c r="L778" s="223"/>
      <c r="M778" s="224"/>
      <c r="N778" s="225"/>
      <c r="O778" s="225"/>
      <c r="P778" s="225"/>
      <c r="Q778" s="225"/>
      <c r="R778" s="225"/>
      <c r="S778" s="225"/>
      <c r="T778" s="226"/>
      <c r="AT778" s="227" t="s">
        <v>136</v>
      </c>
      <c r="AU778" s="227" t="s">
        <v>83</v>
      </c>
      <c r="AV778" s="14" t="s">
        <v>83</v>
      </c>
      <c r="AW778" s="14" t="s">
        <v>31</v>
      </c>
      <c r="AX778" s="14" t="s">
        <v>75</v>
      </c>
      <c r="AY778" s="227" t="s">
        <v>126</v>
      </c>
    </row>
    <row r="779" spans="2:51" s="12" customFormat="1" ht="11.25">
      <c r="B779" s="196"/>
      <c r="C779" s="197"/>
      <c r="D779" s="191" t="s">
        <v>136</v>
      </c>
      <c r="E779" s="198" t="s">
        <v>1</v>
      </c>
      <c r="F779" s="199" t="s">
        <v>1782</v>
      </c>
      <c r="G779" s="197"/>
      <c r="H779" s="200">
        <v>3.2</v>
      </c>
      <c r="I779" s="201"/>
      <c r="J779" s="197"/>
      <c r="K779" s="197"/>
      <c r="L779" s="202"/>
      <c r="M779" s="203"/>
      <c r="N779" s="204"/>
      <c r="O779" s="204"/>
      <c r="P779" s="204"/>
      <c r="Q779" s="204"/>
      <c r="R779" s="204"/>
      <c r="S779" s="204"/>
      <c r="T779" s="205"/>
      <c r="AT779" s="206" t="s">
        <v>136</v>
      </c>
      <c r="AU779" s="206" t="s">
        <v>83</v>
      </c>
      <c r="AV779" s="12" t="s">
        <v>85</v>
      </c>
      <c r="AW779" s="12" t="s">
        <v>31</v>
      </c>
      <c r="AX779" s="12" t="s">
        <v>75</v>
      </c>
      <c r="AY779" s="206" t="s">
        <v>126</v>
      </c>
    </row>
    <row r="780" spans="2:51" s="14" customFormat="1" ht="11.25">
      <c r="B780" s="218"/>
      <c r="C780" s="219"/>
      <c r="D780" s="191" t="s">
        <v>136</v>
      </c>
      <c r="E780" s="220" t="s">
        <v>1</v>
      </c>
      <c r="F780" s="221" t="s">
        <v>1595</v>
      </c>
      <c r="G780" s="219"/>
      <c r="H780" s="220" t="s">
        <v>1</v>
      </c>
      <c r="I780" s="222"/>
      <c r="J780" s="219"/>
      <c r="K780" s="219"/>
      <c r="L780" s="223"/>
      <c r="M780" s="224"/>
      <c r="N780" s="225"/>
      <c r="O780" s="225"/>
      <c r="P780" s="225"/>
      <c r="Q780" s="225"/>
      <c r="R780" s="225"/>
      <c r="S780" s="225"/>
      <c r="T780" s="226"/>
      <c r="AT780" s="227" t="s">
        <v>136</v>
      </c>
      <c r="AU780" s="227" t="s">
        <v>83</v>
      </c>
      <c r="AV780" s="14" t="s">
        <v>83</v>
      </c>
      <c r="AW780" s="14" t="s">
        <v>31</v>
      </c>
      <c r="AX780" s="14" t="s">
        <v>75</v>
      </c>
      <c r="AY780" s="227" t="s">
        <v>126</v>
      </c>
    </row>
    <row r="781" spans="2:51" s="12" customFormat="1" ht="11.25">
      <c r="B781" s="196"/>
      <c r="C781" s="197"/>
      <c r="D781" s="191" t="s">
        <v>136</v>
      </c>
      <c r="E781" s="198" t="s">
        <v>1</v>
      </c>
      <c r="F781" s="199" t="s">
        <v>1782</v>
      </c>
      <c r="G781" s="197"/>
      <c r="H781" s="200">
        <v>3.2</v>
      </c>
      <c r="I781" s="201"/>
      <c r="J781" s="197"/>
      <c r="K781" s="197"/>
      <c r="L781" s="202"/>
      <c r="M781" s="203"/>
      <c r="N781" s="204"/>
      <c r="O781" s="204"/>
      <c r="P781" s="204"/>
      <c r="Q781" s="204"/>
      <c r="R781" s="204"/>
      <c r="S781" s="204"/>
      <c r="T781" s="205"/>
      <c r="AT781" s="206" t="s">
        <v>136</v>
      </c>
      <c r="AU781" s="206" t="s">
        <v>83</v>
      </c>
      <c r="AV781" s="12" t="s">
        <v>85</v>
      </c>
      <c r="AW781" s="12" t="s">
        <v>31</v>
      </c>
      <c r="AX781" s="12" t="s">
        <v>75</v>
      </c>
      <c r="AY781" s="206" t="s">
        <v>126</v>
      </c>
    </row>
    <row r="782" spans="2:51" s="14" customFormat="1" ht="11.25">
      <c r="B782" s="218"/>
      <c r="C782" s="219"/>
      <c r="D782" s="191" t="s">
        <v>136</v>
      </c>
      <c r="E782" s="220" t="s">
        <v>1</v>
      </c>
      <c r="F782" s="221" t="s">
        <v>1596</v>
      </c>
      <c r="G782" s="219"/>
      <c r="H782" s="220" t="s">
        <v>1</v>
      </c>
      <c r="I782" s="222"/>
      <c r="J782" s="219"/>
      <c r="K782" s="219"/>
      <c r="L782" s="223"/>
      <c r="M782" s="224"/>
      <c r="N782" s="225"/>
      <c r="O782" s="225"/>
      <c r="P782" s="225"/>
      <c r="Q782" s="225"/>
      <c r="R782" s="225"/>
      <c r="S782" s="225"/>
      <c r="T782" s="226"/>
      <c r="AT782" s="227" t="s">
        <v>136</v>
      </c>
      <c r="AU782" s="227" t="s">
        <v>83</v>
      </c>
      <c r="AV782" s="14" t="s">
        <v>83</v>
      </c>
      <c r="AW782" s="14" t="s">
        <v>31</v>
      </c>
      <c r="AX782" s="14" t="s">
        <v>75</v>
      </c>
      <c r="AY782" s="227" t="s">
        <v>126</v>
      </c>
    </row>
    <row r="783" spans="2:51" s="12" customFormat="1" ht="11.25">
      <c r="B783" s="196"/>
      <c r="C783" s="197"/>
      <c r="D783" s="191" t="s">
        <v>136</v>
      </c>
      <c r="E783" s="198" t="s">
        <v>1</v>
      </c>
      <c r="F783" s="199" t="s">
        <v>1783</v>
      </c>
      <c r="G783" s="197"/>
      <c r="H783" s="200">
        <v>1.1200000000000001</v>
      </c>
      <c r="I783" s="201"/>
      <c r="J783" s="197"/>
      <c r="K783" s="197"/>
      <c r="L783" s="202"/>
      <c r="M783" s="203"/>
      <c r="N783" s="204"/>
      <c r="O783" s="204"/>
      <c r="P783" s="204"/>
      <c r="Q783" s="204"/>
      <c r="R783" s="204"/>
      <c r="S783" s="204"/>
      <c r="T783" s="205"/>
      <c r="AT783" s="206" t="s">
        <v>136</v>
      </c>
      <c r="AU783" s="206" t="s">
        <v>83</v>
      </c>
      <c r="AV783" s="12" t="s">
        <v>85</v>
      </c>
      <c r="AW783" s="12" t="s">
        <v>31</v>
      </c>
      <c r="AX783" s="12" t="s">
        <v>75</v>
      </c>
      <c r="AY783" s="206" t="s">
        <v>126</v>
      </c>
    </row>
    <row r="784" spans="2:51" s="14" customFormat="1" ht="22.5">
      <c r="B784" s="218"/>
      <c r="C784" s="219"/>
      <c r="D784" s="191" t="s">
        <v>136</v>
      </c>
      <c r="E784" s="220" t="s">
        <v>1</v>
      </c>
      <c r="F784" s="221" t="s">
        <v>1598</v>
      </c>
      <c r="G784" s="219"/>
      <c r="H784" s="220" t="s">
        <v>1</v>
      </c>
      <c r="I784" s="222"/>
      <c r="J784" s="219"/>
      <c r="K784" s="219"/>
      <c r="L784" s="223"/>
      <c r="M784" s="224"/>
      <c r="N784" s="225"/>
      <c r="O784" s="225"/>
      <c r="P784" s="225"/>
      <c r="Q784" s="225"/>
      <c r="R784" s="225"/>
      <c r="S784" s="225"/>
      <c r="T784" s="226"/>
      <c r="AT784" s="227" t="s">
        <v>136</v>
      </c>
      <c r="AU784" s="227" t="s">
        <v>83</v>
      </c>
      <c r="AV784" s="14" t="s">
        <v>83</v>
      </c>
      <c r="AW784" s="14" t="s">
        <v>31</v>
      </c>
      <c r="AX784" s="14" t="s">
        <v>75</v>
      </c>
      <c r="AY784" s="227" t="s">
        <v>126</v>
      </c>
    </row>
    <row r="785" spans="1:65" s="12" customFormat="1" ht="11.25">
      <c r="B785" s="196"/>
      <c r="C785" s="197"/>
      <c r="D785" s="191" t="s">
        <v>136</v>
      </c>
      <c r="E785" s="198" t="s">
        <v>1</v>
      </c>
      <c r="F785" s="199" t="s">
        <v>1784</v>
      </c>
      <c r="G785" s="197"/>
      <c r="H785" s="200">
        <v>0.52</v>
      </c>
      <c r="I785" s="201"/>
      <c r="J785" s="197"/>
      <c r="K785" s="197"/>
      <c r="L785" s="202"/>
      <c r="M785" s="203"/>
      <c r="N785" s="204"/>
      <c r="O785" s="204"/>
      <c r="P785" s="204"/>
      <c r="Q785" s="204"/>
      <c r="R785" s="204"/>
      <c r="S785" s="204"/>
      <c r="T785" s="205"/>
      <c r="AT785" s="206" t="s">
        <v>136</v>
      </c>
      <c r="AU785" s="206" t="s">
        <v>83</v>
      </c>
      <c r="AV785" s="12" t="s">
        <v>85</v>
      </c>
      <c r="AW785" s="12" t="s">
        <v>31</v>
      </c>
      <c r="AX785" s="12" t="s">
        <v>75</v>
      </c>
      <c r="AY785" s="206" t="s">
        <v>126</v>
      </c>
    </row>
    <row r="786" spans="1:65" s="14" customFormat="1" ht="11.25">
      <c r="B786" s="218"/>
      <c r="C786" s="219"/>
      <c r="D786" s="191" t="s">
        <v>136</v>
      </c>
      <c r="E786" s="220" t="s">
        <v>1</v>
      </c>
      <c r="F786" s="221" t="s">
        <v>1785</v>
      </c>
      <c r="G786" s="219"/>
      <c r="H786" s="220" t="s">
        <v>1</v>
      </c>
      <c r="I786" s="222"/>
      <c r="J786" s="219"/>
      <c r="K786" s="219"/>
      <c r="L786" s="223"/>
      <c r="M786" s="224"/>
      <c r="N786" s="225"/>
      <c r="O786" s="225"/>
      <c r="P786" s="225"/>
      <c r="Q786" s="225"/>
      <c r="R786" s="225"/>
      <c r="S786" s="225"/>
      <c r="T786" s="226"/>
      <c r="AT786" s="227" t="s">
        <v>136</v>
      </c>
      <c r="AU786" s="227" t="s">
        <v>83</v>
      </c>
      <c r="AV786" s="14" t="s">
        <v>83</v>
      </c>
      <c r="AW786" s="14" t="s">
        <v>31</v>
      </c>
      <c r="AX786" s="14" t="s">
        <v>75</v>
      </c>
      <c r="AY786" s="227" t="s">
        <v>126</v>
      </c>
    </row>
    <row r="787" spans="1:65" s="12" customFormat="1" ht="11.25">
      <c r="B787" s="196"/>
      <c r="C787" s="197"/>
      <c r="D787" s="191" t="s">
        <v>136</v>
      </c>
      <c r="E787" s="198" t="s">
        <v>1</v>
      </c>
      <c r="F787" s="199" t="s">
        <v>1786</v>
      </c>
      <c r="G787" s="197"/>
      <c r="H787" s="200">
        <v>1.8</v>
      </c>
      <c r="I787" s="201"/>
      <c r="J787" s="197"/>
      <c r="K787" s="197"/>
      <c r="L787" s="202"/>
      <c r="M787" s="203"/>
      <c r="N787" s="204"/>
      <c r="O787" s="204"/>
      <c r="P787" s="204"/>
      <c r="Q787" s="204"/>
      <c r="R787" s="204"/>
      <c r="S787" s="204"/>
      <c r="T787" s="205"/>
      <c r="AT787" s="206" t="s">
        <v>136</v>
      </c>
      <c r="AU787" s="206" t="s">
        <v>83</v>
      </c>
      <c r="AV787" s="12" t="s">
        <v>85</v>
      </c>
      <c r="AW787" s="12" t="s">
        <v>31</v>
      </c>
      <c r="AX787" s="12" t="s">
        <v>75</v>
      </c>
      <c r="AY787" s="206" t="s">
        <v>126</v>
      </c>
    </row>
    <row r="788" spans="1:65" s="14" customFormat="1" ht="11.25">
      <c r="B788" s="218"/>
      <c r="C788" s="219"/>
      <c r="D788" s="191" t="s">
        <v>136</v>
      </c>
      <c r="E788" s="220" t="s">
        <v>1</v>
      </c>
      <c r="F788" s="221" t="s">
        <v>1787</v>
      </c>
      <c r="G788" s="219"/>
      <c r="H788" s="220" t="s">
        <v>1</v>
      </c>
      <c r="I788" s="222"/>
      <c r="J788" s="219"/>
      <c r="K788" s="219"/>
      <c r="L788" s="223"/>
      <c r="M788" s="224"/>
      <c r="N788" s="225"/>
      <c r="O788" s="225"/>
      <c r="P788" s="225"/>
      <c r="Q788" s="225"/>
      <c r="R788" s="225"/>
      <c r="S788" s="225"/>
      <c r="T788" s="226"/>
      <c r="AT788" s="227" t="s">
        <v>136</v>
      </c>
      <c r="AU788" s="227" t="s">
        <v>83</v>
      </c>
      <c r="AV788" s="14" t="s">
        <v>83</v>
      </c>
      <c r="AW788" s="14" t="s">
        <v>31</v>
      </c>
      <c r="AX788" s="14" t="s">
        <v>75</v>
      </c>
      <c r="AY788" s="227" t="s">
        <v>126</v>
      </c>
    </row>
    <row r="789" spans="1:65" s="12" customFormat="1" ht="11.25">
      <c r="B789" s="196"/>
      <c r="C789" s="197"/>
      <c r="D789" s="191" t="s">
        <v>136</v>
      </c>
      <c r="E789" s="198" t="s">
        <v>1</v>
      </c>
      <c r="F789" s="199" t="s">
        <v>1788</v>
      </c>
      <c r="G789" s="197"/>
      <c r="H789" s="200">
        <v>2.52</v>
      </c>
      <c r="I789" s="201"/>
      <c r="J789" s="197"/>
      <c r="K789" s="197"/>
      <c r="L789" s="202"/>
      <c r="M789" s="203"/>
      <c r="N789" s="204"/>
      <c r="O789" s="204"/>
      <c r="P789" s="204"/>
      <c r="Q789" s="204"/>
      <c r="R789" s="204"/>
      <c r="S789" s="204"/>
      <c r="T789" s="205"/>
      <c r="AT789" s="206" t="s">
        <v>136</v>
      </c>
      <c r="AU789" s="206" t="s">
        <v>83</v>
      </c>
      <c r="AV789" s="12" t="s">
        <v>85</v>
      </c>
      <c r="AW789" s="12" t="s">
        <v>31</v>
      </c>
      <c r="AX789" s="12" t="s">
        <v>75</v>
      </c>
      <c r="AY789" s="206" t="s">
        <v>126</v>
      </c>
    </row>
    <row r="790" spans="1:65" s="13" customFormat="1" ht="11.25">
      <c r="B790" s="207"/>
      <c r="C790" s="208"/>
      <c r="D790" s="191" t="s">
        <v>136</v>
      </c>
      <c r="E790" s="209" t="s">
        <v>1</v>
      </c>
      <c r="F790" s="210" t="s">
        <v>138</v>
      </c>
      <c r="G790" s="208"/>
      <c r="H790" s="211">
        <v>60.36</v>
      </c>
      <c r="I790" s="212"/>
      <c r="J790" s="208"/>
      <c r="K790" s="208"/>
      <c r="L790" s="213"/>
      <c r="M790" s="214"/>
      <c r="N790" s="215"/>
      <c r="O790" s="215"/>
      <c r="P790" s="215"/>
      <c r="Q790" s="215"/>
      <c r="R790" s="215"/>
      <c r="S790" s="215"/>
      <c r="T790" s="216"/>
      <c r="AT790" s="217" t="s">
        <v>136</v>
      </c>
      <c r="AU790" s="217" t="s">
        <v>83</v>
      </c>
      <c r="AV790" s="13" t="s">
        <v>133</v>
      </c>
      <c r="AW790" s="13" t="s">
        <v>31</v>
      </c>
      <c r="AX790" s="13" t="s">
        <v>83</v>
      </c>
      <c r="AY790" s="217" t="s">
        <v>126</v>
      </c>
    </row>
    <row r="791" spans="1:65" s="2" customFormat="1" ht="21.75" customHeight="1">
      <c r="A791" s="33"/>
      <c r="B791" s="34"/>
      <c r="C791" s="228" t="s">
        <v>326</v>
      </c>
      <c r="D791" s="228" t="s">
        <v>433</v>
      </c>
      <c r="E791" s="229" t="s">
        <v>747</v>
      </c>
      <c r="F791" s="230" t="s">
        <v>748</v>
      </c>
      <c r="G791" s="231" t="s">
        <v>142</v>
      </c>
      <c r="H791" s="232">
        <v>70</v>
      </c>
      <c r="I791" s="233"/>
      <c r="J791" s="234">
        <f>ROUND(I791*H791,2)</f>
        <v>0</v>
      </c>
      <c r="K791" s="230" t="s">
        <v>131</v>
      </c>
      <c r="L791" s="38"/>
      <c r="M791" s="235" t="s">
        <v>1</v>
      </c>
      <c r="N791" s="236" t="s">
        <v>40</v>
      </c>
      <c r="O791" s="70"/>
      <c r="P791" s="187">
        <f>O791*H791</f>
        <v>0</v>
      </c>
      <c r="Q791" s="187">
        <v>0</v>
      </c>
      <c r="R791" s="187">
        <f>Q791*H791</f>
        <v>0</v>
      </c>
      <c r="S791" s="187">
        <v>0</v>
      </c>
      <c r="T791" s="188">
        <f>S791*H791</f>
        <v>0</v>
      </c>
      <c r="U791" s="33"/>
      <c r="V791" s="33"/>
      <c r="W791" s="33"/>
      <c r="X791" s="33"/>
      <c r="Y791" s="33"/>
      <c r="Z791" s="33"/>
      <c r="AA791" s="33"/>
      <c r="AB791" s="33"/>
      <c r="AC791" s="33"/>
      <c r="AD791" s="33"/>
      <c r="AE791" s="33"/>
      <c r="AR791" s="189" t="s">
        <v>133</v>
      </c>
      <c r="AT791" s="189" t="s">
        <v>433</v>
      </c>
      <c r="AU791" s="189" t="s">
        <v>83</v>
      </c>
      <c r="AY791" s="16" t="s">
        <v>126</v>
      </c>
      <c r="BE791" s="190">
        <f>IF(N791="základní",J791,0)</f>
        <v>0</v>
      </c>
      <c r="BF791" s="190">
        <f>IF(N791="snížená",J791,0)</f>
        <v>0</v>
      </c>
      <c r="BG791" s="190">
        <f>IF(N791="zákl. přenesená",J791,0)</f>
        <v>0</v>
      </c>
      <c r="BH791" s="190">
        <f>IF(N791="sníž. přenesená",J791,0)</f>
        <v>0</v>
      </c>
      <c r="BI791" s="190">
        <f>IF(N791="nulová",J791,0)</f>
        <v>0</v>
      </c>
      <c r="BJ791" s="16" t="s">
        <v>83</v>
      </c>
      <c r="BK791" s="190">
        <f>ROUND(I791*H791,2)</f>
        <v>0</v>
      </c>
      <c r="BL791" s="16" t="s">
        <v>133</v>
      </c>
      <c r="BM791" s="189" t="s">
        <v>1789</v>
      </c>
    </row>
    <row r="792" spans="1:65" s="2" customFormat="1" ht="39">
      <c r="A792" s="33"/>
      <c r="B792" s="34"/>
      <c r="C792" s="35"/>
      <c r="D792" s="191" t="s">
        <v>135</v>
      </c>
      <c r="E792" s="35"/>
      <c r="F792" s="192" t="s">
        <v>750</v>
      </c>
      <c r="G792" s="35"/>
      <c r="H792" s="35"/>
      <c r="I792" s="193"/>
      <c r="J792" s="35"/>
      <c r="K792" s="35"/>
      <c r="L792" s="38"/>
      <c r="M792" s="194"/>
      <c r="N792" s="195"/>
      <c r="O792" s="70"/>
      <c r="P792" s="70"/>
      <c r="Q792" s="70"/>
      <c r="R792" s="70"/>
      <c r="S792" s="70"/>
      <c r="T792" s="71"/>
      <c r="U792" s="33"/>
      <c r="V792" s="33"/>
      <c r="W792" s="33"/>
      <c r="X792" s="33"/>
      <c r="Y792" s="33"/>
      <c r="Z792" s="33"/>
      <c r="AA792" s="33"/>
      <c r="AB792" s="33"/>
      <c r="AC792" s="33"/>
      <c r="AD792" s="33"/>
      <c r="AE792" s="33"/>
      <c r="AT792" s="16" t="s">
        <v>135</v>
      </c>
      <c r="AU792" s="16" t="s">
        <v>83</v>
      </c>
    </row>
    <row r="793" spans="1:65" s="14" customFormat="1" ht="22.5">
      <c r="B793" s="218"/>
      <c r="C793" s="219"/>
      <c r="D793" s="191" t="s">
        <v>136</v>
      </c>
      <c r="E793" s="220" t="s">
        <v>1</v>
      </c>
      <c r="F793" s="221" t="s">
        <v>1466</v>
      </c>
      <c r="G793" s="219"/>
      <c r="H793" s="220" t="s">
        <v>1</v>
      </c>
      <c r="I793" s="222"/>
      <c r="J793" s="219"/>
      <c r="K793" s="219"/>
      <c r="L793" s="223"/>
      <c r="M793" s="224"/>
      <c r="N793" s="225"/>
      <c r="O793" s="225"/>
      <c r="P793" s="225"/>
      <c r="Q793" s="225"/>
      <c r="R793" s="225"/>
      <c r="S793" s="225"/>
      <c r="T793" s="226"/>
      <c r="AT793" s="227" t="s">
        <v>136</v>
      </c>
      <c r="AU793" s="227" t="s">
        <v>83</v>
      </c>
      <c r="AV793" s="14" t="s">
        <v>83</v>
      </c>
      <c r="AW793" s="14" t="s">
        <v>31</v>
      </c>
      <c r="AX793" s="14" t="s">
        <v>75</v>
      </c>
      <c r="AY793" s="227" t="s">
        <v>126</v>
      </c>
    </row>
    <row r="794" spans="1:65" s="12" customFormat="1" ht="11.25">
      <c r="B794" s="196"/>
      <c r="C794" s="197"/>
      <c r="D794" s="191" t="s">
        <v>136</v>
      </c>
      <c r="E794" s="198" t="s">
        <v>1</v>
      </c>
      <c r="F794" s="199" t="s">
        <v>204</v>
      </c>
      <c r="G794" s="197"/>
      <c r="H794" s="200">
        <v>11</v>
      </c>
      <c r="I794" s="201"/>
      <c r="J794" s="197"/>
      <c r="K794" s="197"/>
      <c r="L794" s="202"/>
      <c r="M794" s="203"/>
      <c r="N794" s="204"/>
      <c r="O794" s="204"/>
      <c r="P794" s="204"/>
      <c r="Q794" s="204"/>
      <c r="R794" s="204"/>
      <c r="S794" s="204"/>
      <c r="T794" s="205"/>
      <c r="AT794" s="206" t="s">
        <v>136</v>
      </c>
      <c r="AU794" s="206" t="s">
        <v>83</v>
      </c>
      <c r="AV794" s="12" t="s">
        <v>85</v>
      </c>
      <c r="AW794" s="12" t="s">
        <v>31</v>
      </c>
      <c r="AX794" s="12" t="s">
        <v>75</v>
      </c>
      <c r="AY794" s="206" t="s">
        <v>126</v>
      </c>
    </row>
    <row r="795" spans="1:65" s="14" customFormat="1" ht="33.75">
      <c r="B795" s="218"/>
      <c r="C795" s="219"/>
      <c r="D795" s="191" t="s">
        <v>136</v>
      </c>
      <c r="E795" s="220" t="s">
        <v>1</v>
      </c>
      <c r="F795" s="221" t="s">
        <v>1467</v>
      </c>
      <c r="G795" s="219"/>
      <c r="H795" s="220" t="s">
        <v>1</v>
      </c>
      <c r="I795" s="222"/>
      <c r="J795" s="219"/>
      <c r="K795" s="219"/>
      <c r="L795" s="223"/>
      <c r="M795" s="224"/>
      <c r="N795" s="225"/>
      <c r="O795" s="225"/>
      <c r="P795" s="225"/>
      <c r="Q795" s="225"/>
      <c r="R795" s="225"/>
      <c r="S795" s="225"/>
      <c r="T795" s="226"/>
      <c r="AT795" s="227" t="s">
        <v>136</v>
      </c>
      <c r="AU795" s="227" t="s">
        <v>83</v>
      </c>
      <c r="AV795" s="14" t="s">
        <v>83</v>
      </c>
      <c r="AW795" s="14" t="s">
        <v>31</v>
      </c>
      <c r="AX795" s="14" t="s">
        <v>75</v>
      </c>
      <c r="AY795" s="227" t="s">
        <v>126</v>
      </c>
    </row>
    <row r="796" spans="1:65" s="12" customFormat="1" ht="11.25">
      <c r="B796" s="196"/>
      <c r="C796" s="197"/>
      <c r="D796" s="191" t="s">
        <v>136</v>
      </c>
      <c r="E796" s="198" t="s">
        <v>1</v>
      </c>
      <c r="F796" s="199" t="s">
        <v>1468</v>
      </c>
      <c r="G796" s="197"/>
      <c r="H796" s="200">
        <v>19</v>
      </c>
      <c r="I796" s="201"/>
      <c r="J796" s="197"/>
      <c r="K796" s="197"/>
      <c r="L796" s="202"/>
      <c r="M796" s="203"/>
      <c r="N796" s="204"/>
      <c r="O796" s="204"/>
      <c r="P796" s="204"/>
      <c r="Q796" s="204"/>
      <c r="R796" s="204"/>
      <c r="S796" s="204"/>
      <c r="T796" s="205"/>
      <c r="AT796" s="206" t="s">
        <v>136</v>
      </c>
      <c r="AU796" s="206" t="s">
        <v>83</v>
      </c>
      <c r="AV796" s="12" t="s">
        <v>85</v>
      </c>
      <c r="AW796" s="12" t="s">
        <v>31</v>
      </c>
      <c r="AX796" s="12" t="s">
        <v>75</v>
      </c>
      <c r="AY796" s="206" t="s">
        <v>126</v>
      </c>
    </row>
    <row r="797" spans="1:65" s="14" customFormat="1" ht="11.25">
      <c r="B797" s="218"/>
      <c r="C797" s="219"/>
      <c r="D797" s="191" t="s">
        <v>136</v>
      </c>
      <c r="E797" s="220" t="s">
        <v>1</v>
      </c>
      <c r="F797" s="221" t="s">
        <v>1469</v>
      </c>
      <c r="G797" s="219"/>
      <c r="H797" s="220" t="s">
        <v>1</v>
      </c>
      <c r="I797" s="222"/>
      <c r="J797" s="219"/>
      <c r="K797" s="219"/>
      <c r="L797" s="223"/>
      <c r="M797" s="224"/>
      <c r="N797" s="225"/>
      <c r="O797" s="225"/>
      <c r="P797" s="225"/>
      <c r="Q797" s="225"/>
      <c r="R797" s="225"/>
      <c r="S797" s="225"/>
      <c r="T797" s="226"/>
      <c r="AT797" s="227" t="s">
        <v>136</v>
      </c>
      <c r="AU797" s="227" t="s">
        <v>83</v>
      </c>
      <c r="AV797" s="14" t="s">
        <v>83</v>
      </c>
      <c r="AW797" s="14" t="s">
        <v>31</v>
      </c>
      <c r="AX797" s="14" t="s">
        <v>75</v>
      </c>
      <c r="AY797" s="227" t="s">
        <v>126</v>
      </c>
    </row>
    <row r="798" spans="1:65" s="12" customFormat="1" ht="11.25">
      <c r="B798" s="196"/>
      <c r="C798" s="197"/>
      <c r="D798" s="191" t="s">
        <v>136</v>
      </c>
      <c r="E798" s="198" t="s">
        <v>1</v>
      </c>
      <c r="F798" s="199" t="s">
        <v>202</v>
      </c>
      <c r="G798" s="197"/>
      <c r="H798" s="200">
        <v>5</v>
      </c>
      <c r="I798" s="201"/>
      <c r="J798" s="197"/>
      <c r="K798" s="197"/>
      <c r="L798" s="202"/>
      <c r="M798" s="203"/>
      <c r="N798" s="204"/>
      <c r="O798" s="204"/>
      <c r="P798" s="204"/>
      <c r="Q798" s="204"/>
      <c r="R798" s="204"/>
      <c r="S798" s="204"/>
      <c r="T798" s="205"/>
      <c r="AT798" s="206" t="s">
        <v>136</v>
      </c>
      <c r="AU798" s="206" t="s">
        <v>83</v>
      </c>
      <c r="AV798" s="12" t="s">
        <v>85</v>
      </c>
      <c r="AW798" s="12" t="s">
        <v>31</v>
      </c>
      <c r="AX798" s="12" t="s">
        <v>75</v>
      </c>
      <c r="AY798" s="206" t="s">
        <v>126</v>
      </c>
    </row>
    <row r="799" spans="1:65" s="14" customFormat="1" ht="22.5">
      <c r="B799" s="218"/>
      <c r="C799" s="219"/>
      <c r="D799" s="191" t="s">
        <v>136</v>
      </c>
      <c r="E799" s="220" t="s">
        <v>1</v>
      </c>
      <c r="F799" s="221" t="s">
        <v>1470</v>
      </c>
      <c r="G799" s="219"/>
      <c r="H799" s="220" t="s">
        <v>1</v>
      </c>
      <c r="I799" s="222"/>
      <c r="J799" s="219"/>
      <c r="K799" s="219"/>
      <c r="L799" s="223"/>
      <c r="M799" s="224"/>
      <c r="N799" s="225"/>
      <c r="O799" s="225"/>
      <c r="P799" s="225"/>
      <c r="Q799" s="225"/>
      <c r="R799" s="225"/>
      <c r="S799" s="225"/>
      <c r="T799" s="226"/>
      <c r="AT799" s="227" t="s">
        <v>136</v>
      </c>
      <c r="AU799" s="227" t="s">
        <v>83</v>
      </c>
      <c r="AV799" s="14" t="s">
        <v>83</v>
      </c>
      <c r="AW799" s="14" t="s">
        <v>31</v>
      </c>
      <c r="AX799" s="14" t="s">
        <v>75</v>
      </c>
      <c r="AY799" s="227" t="s">
        <v>126</v>
      </c>
    </row>
    <row r="800" spans="1:65" s="12" customFormat="1" ht="11.25">
      <c r="B800" s="196"/>
      <c r="C800" s="197"/>
      <c r="D800" s="191" t="s">
        <v>136</v>
      </c>
      <c r="E800" s="198" t="s">
        <v>1</v>
      </c>
      <c r="F800" s="199" t="s">
        <v>204</v>
      </c>
      <c r="G800" s="197"/>
      <c r="H800" s="200">
        <v>11</v>
      </c>
      <c r="I800" s="201"/>
      <c r="J800" s="197"/>
      <c r="K800" s="197"/>
      <c r="L800" s="202"/>
      <c r="M800" s="203"/>
      <c r="N800" s="204"/>
      <c r="O800" s="204"/>
      <c r="P800" s="204"/>
      <c r="Q800" s="204"/>
      <c r="R800" s="204"/>
      <c r="S800" s="204"/>
      <c r="T800" s="205"/>
      <c r="AT800" s="206" t="s">
        <v>136</v>
      </c>
      <c r="AU800" s="206" t="s">
        <v>83</v>
      </c>
      <c r="AV800" s="12" t="s">
        <v>85</v>
      </c>
      <c r="AW800" s="12" t="s">
        <v>31</v>
      </c>
      <c r="AX800" s="12" t="s">
        <v>75</v>
      </c>
      <c r="AY800" s="206" t="s">
        <v>126</v>
      </c>
    </row>
    <row r="801" spans="1:65" s="14" customFormat="1" ht="33.75">
      <c r="B801" s="218"/>
      <c r="C801" s="219"/>
      <c r="D801" s="191" t="s">
        <v>136</v>
      </c>
      <c r="E801" s="220" t="s">
        <v>1</v>
      </c>
      <c r="F801" s="221" t="s">
        <v>1467</v>
      </c>
      <c r="G801" s="219"/>
      <c r="H801" s="220" t="s">
        <v>1</v>
      </c>
      <c r="I801" s="222"/>
      <c r="J801" s="219"/>
      <c r="K801" s="219"/>
      <c r="L801" s="223"/>
      <c r="M801" s="224"/>
      <c r="N801" s="225"/>
      <c r="O801" s="225"/>
      <c r="P801" s="225"/>
      <c r="Q801" s="225"/>
      <c r="R801" s="225"/>
      <c r="S801" s="225"/>
      <c r="T801" s="226"/>
      <c r="AT801" s="227" t="s">
        <v>136</v>
      </c>
      <c r="AU801" s="227" t="s">
        <v>83</v>
      </c>
      <c r="AV801" s="14" t="s">
        <v>83</v>
      </c>
      <c r="AW801" s="14" t="s">
        <v>31</v>
      </c>
      <c r="AX801" s="14" t="s">
        <v>75</v>
      </c>
      <c r="AY801" s="227" t="s">
        <v>126</v>
      </c>
    </row>
    <row r="802" spans="1:65" s="12" customFormat="1" ht="11.25">
      <c r="B802" s="196"/>
      <c r="C802" s="197"/>
      <c r="D802" s="191" t="s">
        <v>136</v>
      </c>
      <c r="E802" s="198" t="s">
        <v>1</v>
      </c>
      <c r="F802" s="199" t="s">
        <v>1468</v>
      </c>
      <c r="G802" s="197"/>
      <c r="H802" s="200">
        <v>19</v>
      </c>
      <c r="I802" s="201"/>
      <c r="J802" s="197"/>
      <c r="K802" s="197"/>
      <c r="L802" s="202"/>
      <c r="M802" s="203"/>
      <c r="N802" s="204"/>
      <c r="O802" s="204"/>
      <c r="P802" s="204"/>
      <c r="Q802" s="204"/>
      <c r="R802" s="204"/>
      <c r="S802" s="204"/>
      <c r="T802" s="205"/>
      <c r="AT802" s="206" t="s">
        <v>136</v>
      </c>
      <c r="AU802" s="206" t="s">
        <v>83</v>
      </c>
      <c r="AV802" s="12" t="s">
        <v>85</v>
      </c>
      <c r="AW802" s="12" t="s">
        <v>31</v>
      </c>
      <c r="AX802" s="12" t="s">
        <v>75</v>
      </c>
      <c r="AY802" s="206" t="s">
        <v>126</v>
      </c>
    </row>
    <row r="803" spans="1:65" s="14" customFormat="1" ht="11.25">
      <c r="B803" s="218"/>
      <c r="C803" s="219"/>
      <c r="D803" s="191" t="s">
        <v>136</v>
      </c>
      <c r="E803" s="220" t="s">
        <v>1</v>
      </c>
      <c r="F803" s="221" t="s">
        <v>1469</v>
      </c>
      <c r="G803" s="219"/>
      <c r="H803" s="220" t="s">
        <v>1</v>
      </c>
      <c r="I803" s="222"/>
      <c r="J803" s="219"/>
      <c r="K803" s="219"/>
      <c r="L803" s="223"/>
      <c r="M803" s="224"/>
      <c r="N803" s="225"/>
      <c r="O803" s="225"/>
      <c r="P803" s="225"/>
      <c r="Q803" s="225"/>
      <c r="R803" s="225"/>
      <c r="S803" s="225"/>
      <c r="T803" s="226"/>
      <c r="AT803" s="227" t="s">
        <v>136</v>
      </c>
      <c r="AU803" s="227" t="s">
        <v>83</v>
      </c>
      <c r="AV803" s="14" t="s">
        <v>83</v>
      </c>
      <c r="AW803" s="14" t="s">
        <v>31</v>
      </c>
      <c r="AX803" s="14" t="s">
        <v>75</v>
      </c>
      <c r="AY803" s="227" t="s">
        <v>126</v>
      </c>
    </row>
    <row r="804" spans="1:65" s="12" customFormat="1" ht="11.25">
      <c r="B804" s="196"/>
      <c r="C804" s="197"/>
      <c r="D804" s="191" t="s">
        <v>136</v>
      </c>
      <c r="E804" s="198" t="s">
        <v>1</v>
      </c>
      <c r="F804" s="199" t="s">
        <v>202</v>
      </c>
      <c r="G804" s="197"/>
      <c r="H804" s="200">
        <v>5</v>
      </c>
      <c r="I804" s="201"/>
      <c r="J804" s="197"/>
      <c r="K804" s="197"/>
      <c r="L804" s="202"/>
      <c r="M804" s="203"/>
      <c r="N804" s="204"/>
      <c r="O804" s="204"/>
      <c r="P804" s="204"/>
      <c r="Q804" s="204"/>
      <c r="R804" s="204"/>
      <c r="S804" s="204"/>
      <c r="T804" s="205"/>
      <c r="AT804" s="206" t="s">
        <v>136</v>
      </c>
      <c r="AU804" s="206" t="s">
        <v>83</v>
      </c>
      <c r="AV804" s="12" t="s">
        <v>85</v>
      </c>
      <c r="AW804" s="12" t="s">
        <v>31</v>
      </c>
      <c r="AX804" s="12" t="s">
        <v>75</v>
      </c>
      <c r="AY804" s="206" t="s">
        <v>126</v>
      </c>
    </row>
    <row r="805" spans="1:65" s="13" customFormat="1" ht="11.25">
      <c r="B805" s="207"/>
      <c r="C805" s="208"/>
      <c r="D805" s="191" t="s">
        <v>136</v>
      </c>
      <c r="E805" s="209" t="s">
        <v>1</v>
      </c>
      <c r="F805" s="210" t="s">
        <v>138</v>
      </c>
      <c r="G805" s="208"/>
      <c r="H805" s="211">
        <v>70</v>
      </c>
      <c r="I805" s="212"/>
      <c r="J805" s="208"/>
      <c r="K805" s="208"/>
      <c r="L805" s="213"/>
      <c r="M805" s="214"/>
      <c r="N805" s="215"/>
      <c r="O805" s="215"/>
      <c r="P805" s="215"/>
      <c r="Q805" s="215"/>
      <c r="R805" s="215"/>
      <c r="S805" s="215"/>
      <c r="T805" s="216"/>
      <c r="AT805" s="217" t="s">
        <v>136</v>
      </c>
      <c r="AU805" s="217" t="s">
        <v>83</v>
      </c>
      <c r="AV805" s="13" t="s">
        <v>133</v>
      </c>
      <c r="AW805" s="13" t="s">
        <v>31</v>
      </c>
      <c r="AX805" s="13" t="s">
        <v>83</v>
      </c>
      <c r="AY805" s="217" t="s">
        <v>126</v>
      </c>
    </row>
    <row r="806" spans="1:65" s="2" customFormat="1" ht="24.2" customHeight="1">
      <c r="A806" s="33"/>
      <c r="B806" s="34"/>
      <c r="C806" s="228" t="s">
        <v>343</v>
      </c>
      <c r="D806" s="228" t="s">
        <v>433</v>
      </c>
      <c r="E806" s="229" t="s">
        <v>767</v>
      </c>
      <c r="F806" s="230" t="s">
        <v>768</v>
      </c>
      <c r="G806" s="231" t="s">
        <v>142</v>
      </c>
      <c r="H806" s="232">
        <v>24</v>
      </c>
      <c r="I806" s="233"/>
      <c r="J806" s="234">
        <f>ROUND(I806*H806,2)</f>
        <v>0</v>
      </c>
      <c r="K806" s="230" t="s">
        <v>131</v>
      </c>
      <c r="L806" s="38"/>
      <c r="M806" s="235" t="s">
        <v>1</v>
      </c>
      <c r="N806" s="236" t="s">
        <v>40</v>
      </c>
      <c r="O806" s="70"/>
      <c r="P806" s="187">
        <f>O806*H806</f>
        <v>0</v>
      </c>
      <c r="Q806" s="187">
        <v>0</v>
      </c>
      <c r="R806" s="187">
        <f>Q806*H806</f>
        <v>0</v>
      </c>
      <c r="S806" s="187">
        <v>0</v>
      </c>
      <c r="T806" s="188">
        <f>S806*H806</f>
        <v>0</v>
      </c>
      <c r="U806" s="33"/>
      <c r="V806" s="33"/>
      <c r="W806" s="33"/>
      <c r="X806" s="33"/>
      <c r="Y806" s="33"/>
      <c r="Z806" s="33"/>
      <c r="AA806" s="33"/>
      <c r="AB806" s="33"/>
      <c r="AC806" s="33"/>
      <c r="AD806" s="33"/>
      <c r="AE806" s="33"/>
      <c r="AR806" s="189" t="s">
        <v>133</v>
      </c>
      <c r="AT806" s="189" t="s">
        <v>433</v>
      </c>
      <c r="AU806" s="189" t="s">
        <v>83</v>
      </c>
      <c r="AY806" s="16" t="s">
        <v>126</v>
      </c>
      <c r="BE806" s="190">
        <f>IF(N806="základní",J806,0)</f>
        <v>0</v>
      </c>
      <c r="BF806" s="190">
        <f>IF(N806="snížená",J806,0)</f>
        <v>0</v>
      </c>
      <c r="BG806" s="190">
        <f>IF(N806="zákl. přenesená",J806,0)</f>
        <v>0</v>
      </c>
      <c r="BH806" s="190">
        <f>IF(N806="sníž. přenesená",J806,0)</f>
        <v>0</v>
      </c>
      <c r="BI806" s="190">
        <f>IF(N806="nulová",J806,0)</f>
        <v>0</v>
      </c>
      <c r="BJ806" s="16" t="s">
        <v>83</v>
      </c>
      <c r="BK806" s="190">
        <f>ROUND(I806*H806,2)</f>
        <v>0</v>
      </c>
      <c r="BL806" s="16" t="s">
        <v>133</v>
      </c>
      <c r="BM806" s="189" t="s">
        <v>1790</v>
      </c>
    </row>
    <row r="807" spans="1:65" s="2" customFormat="1" ht="48.75">
      <c r="A807" s="33"/>
      <c r="B807" s="34"/>
      <c r="C807" s="35"/>
      <c r="D807" s="191" t="s">
        <v>135</v>
      </c>
      <c r="E807" s="35"/>
      <c r="F807" s="192" t="s">
        <v>770</v>
      </c>
      <c r="G807" s="35"/>
      <c r="H807" s="35"/>
      <c r="I807" s="193"/>
      <c r="J807" s="35"/>
      <c r="K807" s="35"/>
      <c r="L807" s="38"/>
      <c r="M807" s="194"/>
      <c r="N807" s="195"/>
      <c r="O807" s="70"/>
      <c r="P807" s="70"/>
      <c r="Q807" s="70"/>
      <c r="R807" s="70"/>
      <c r="S807" s="70"/>
      <c r="T807" s="71"/>
      <c r="U807" s="33"/>
      <c r="V807" s="33"/>
      <c r="W807" s="33"/>
      <c r="X807" s="33"/>
      <c r="Y807" s="33"/>
      <c r="Z807" s="33"/>
      <c r="AA807" s="33"/>
      <c r="AB807" s="33"/>
      <c r="AC807" s="33"/>
      <c r="AD807" s="33"/>
      <c r="AE807" s="33"/>
      <c r="AT807" s="16" t="s">
        <v>135</v>
      </c>
      <c r="AU807" s="16" t="s">
        <v>83</v>
      </c>
    </row>
    <row r="808" spans="1:65" s="12" customFormat="1" ht="11.25">
      <c r="B808" s="196"/>
      <c r="C808" s="197"/>
      <c r="D808" s="191" t="s">
        <v>136</v>
      </c>
      <c r="E808" s="198" t="s">
        <v>1</v>
      </c>
      <c r="F808" s="199" t="s">
        <v>263</v>
      </c>
      <c r="G808" s="197"/>
      <c r="H808" s="200">
        <v>24</v>
      </c>
      <c r="I808" s="201"/>
      <c r="J808" s="197"/>
      <c r="K808" s="197"/>
      <c r="L808" s="202"/>
      <c r="M808" s="203"/>
      <c r="N808" s="204"/>
      <c r="O808" s="204"/>
      <c r="P808" s="204"/>
      <c r="Q808" s="204"/>
      <c r="R808" s="204"/>
      <c r="S808" s="204"/>
      <c r="T808" s="205"/>
      <c r="AT808" s="206" t="s">
        <v>136</v>
      </c>
      <c r="AU808" s="206" t="s">
        <v>83</v>
      </c>
      <c r="AV808" s="12" t="s">
        <v>85</v>
      </c>
      <c r="AW808" s="12" t="s">
        <v>31</v>
      </c>
      <c r="AX808" s="12" t="s">
        <v>75</v>
      </c>
      <c r="AY808" s="206" t="s">
        <v>126</v>
      </c>
    </row>
    <row r="809" spans="1:65" s="13" customFormat="1" ht="11.25">
      <c r="B809" s="207"/>
      <c r="C809" s="208"/>
      <c r="D809" s="191" t="s">
        <v>136</v>
      </c>
      <c r="E809" s="209" t="s">
        <v>1</v>
      </c>
      <c r="F809" s="210" t="s">
        <v>138</v>
      </c>
      <c r="G809" s="208"/>
      <c r="H809" s="211">
        <v>24</v>
      </c>
      <c r="I809" s="212"/>
      <c r="J809" s="208"/>
      <c r="K809" s="208"/>
      <c r="L809" s="213"/>
      <c r="M809" s="214"/>
      <c r="N809" s="215"/>
      <c r="O809" s="215"/>
      <c r="P809" s="215"/>
      <c r="Q809" s="215"/>
      <c r="R809" s="215"/>
      <c r="S809" s="215"/>
      <c r="T809" s="216"/>
      <c r="AT809" s="217" t="s">
        <v>136</v>
      </c>
      <c r="AU809" s="217" t="s">
        <v>83</v>
      </c>
      <c r="AV809" s="13" t="s">
        <v>133</v>
      </c>
      <c r="AW809" s="13" t="s">
        <v>31</v>
      </c>
      <c r="AX809" s="13" t="s">
        <v>83</v>
      </c>
      <c r="AY809" s="217" t="s">
        <v>126</v>
      </c>
    </row>
    <row r="810" spans="1:65" s="2" customFormat="1" ht="16.5" customHeight="1">
      <c r="A810" s="33"/>
      <c r="B810" s="34"/>
      <c r="C810" s="228" t="s">
        <v>664</v>
      </c>
      <c r="D810" s="228" t="s">
        <v>433</v>
      </c>
      <c r="E810" s="229" t="s">
        <v>772</v>
      </c>
      <c r="F810" s="230" t="s">
        <v>773</v>
      </c>
      <c r="G810" s="231" t="s">
        <v>142</v>
      </c>
      <c r="H810" s="232">
        <v>24</v>
      </c>
      <c r="I810" s="233"/>
      <c r="J810" s="234">
        <f>ROUND(I810*H810,2)</f>
        <v>0</v>
      </c>
      <c r="K810" s="230" t="s">
        <v>131</v>
      </c>
      <c r="L810" s="38"/>
      <c r="M810" s="235" t="s">
        <v>1</v>
      </c>
      <c r="N810" s="236" t="s">
        <v>40</v>
      </c>
      <c r="O810" s="70"/>
      <c r="P810" s="187">
        <f>O810*H810</f>
        <v>0</v>
      </c>
      <c r="Q810" s="187">
        <v>0</v>
      </c>
      <c r="R810" s="187">
        <f>Q810*H810</f>
        <v>0</v>
      </c>
      <c r="S810" s="187">
        <v>0</v>
      </c>
      <c r="T810" s="188">
        <f>S810*H810</f>
        <v>0</v>
      </c>
      <c r="U810" s="33"/>
      <c r="V810" s="33"/>
      <c r="W810" s="33"/>
      <c r="X810" s="33"/>
      <c r="Y810" s="33"/>
      <c r="Z810" s="33"/>
      <c r="AA810" s="33"/>
      <c r="AB810" s="33"/>
      <c r="AC810" s="33"/>
      <c r="AD810" s="33"/>
      <c r="AE810" s="33"/>
      <c r="AR810" s="189" t="s">
        <v>133</v>
      </c>
      <c r="AT810" s="189" t="s">
        <v>433</v>
      </c>
      <c r="AU810" s="189" t="s">
        <v>83</v>
      </c>
      <c r="AY810" s="16" t="s">
        <v>126</v>
      </c>
      <c r="BE810" s="190">
        <f>IF(N810="základní",J810,0)</f>
        <v>0</v>
      </c>
      <c r="BF810" s="190">
        <f>IF(N810="snížená",J810,0)</f>
        <v>0</v>
      </c>
      <c r="BG810" s="190">
        <f>IF(N810="zákl. přenesená",J810,0)</f>
        <v>0</v>
      </c>
      <c r="BH810" s="190">
        <f>IF(N810="sníž. přenesená",J810,0)</f>
        <v>0</v>
      </c>
      <c r="BI810" s="190">
        <f>IF(N810="nulová",J810,0)</f>
        <v>0</v>
      </c>
      <c r="BJ810" s="16" t="s">
        <v>83</v>
      </c>
      <c r="BK810" s="190">
        <f>ROUND(I810*H810,2)</f>
        <v>0</v>
      </c>
      <c r="BL810" s="16" t="s">
        <v>133</v>
      </c>
      <c r="BM810" s="189" t="s">
        <v>1791</v>
      </c>
    </row>
    <row r="811" spans="1:65" s="2" customFormat="1" ht="39">
      <c r="A811" s="33"/>
      <c r="B811" s="34"/>
      <c r="C811" s="35"/>
      <c r="D811" s="191" t="s">
        <v>135</v>
      </c>
      <c r="E811" s="35"/>
      <c r="F811" s="192" t="s">
        <v>775</v>
      </c>
      <c r="G811" s="35"/>
      <c r="H811" s="35"/>
      <c r="I811" s="193"/>
      <c r="J811" s="35"/>
      <c r="K811" s="35"/>
      <c r="L811" s="38"/>
      <c r="M811" s="194"/>
      <c r="N811" s="195"/>
      <c r="O811" s="70"/>
      <c r="P811" s="70"/>
      <c r="Q811" s="70"/>
      <c r="R811" s="70"/>
      <c r="S811" s="70"/>
      <c r="T811" s="71"/>
      <c r="U811" s="33"/>
      <c r="V811" s="33"/>
      <c r="W811" s="33"/>
      <c r="X811" s="33"/>
      <c r="Y811" s="33"/>
      <c r="Z811" s="33"/>
      <c r="AA811" s="33"/>
      <c r="AB811" s="33"/>
      <c r="AC811" s="33"/>
      <c r="AD811" s="33"/>
      <c r="AE811" s="33"/>
      <c r="AT811" s="16" t="s">
        <v>135</v>
      </c>
      <c r="AU811" s="16" t="s">
        <v>83</v>
      </c>
    </row>
    <row r="812" spans="1:65" s="12" customFormat="1" ht="11.25">
      <c r="B812" s="196"/>
      <c r="C812" s="197"/>
      <c r="D812" s="191" t="s">
        <v>136</v>
      </c>
      <c r="E812" s="198" t="s">
        <v>1</v>
      </c>
      <c r="F812" s="199" t="s">
        <v>263</v>
      </c>
      <c r="G812" s="197"/>
      <c r="H812" s="200">
        <v>24</v>
      </c>
      <c r="I812" s="201"/>
      <c r="J812" s="197"/>
      <c r="K812" s="197"/>
      <c r="L812" s="202"/>
      <c r="M812" s="203"/>
      <c r="N812" s="204"/>
      <c r="O812" s="204"/>
      <c r="P812" s="204"/>
      <c r="Q812" s="204"/>
      <c r="R812" s="204"/>
      <c r="S812" s="204"/>
      <c r="T812" s="205"/>
      <c r="AT812" s="206" t="s">
        <v>136</v>
      </c>
      <c r="AU812" s="206" t="s">
        <v>83</v>
      </c>
      <c r="AV812" s="12" t="s">
        <v>85</v>
      </c>
      <c r="AW812" s="12" t="s">
        <v>31</v>
      </c>
      <c r="AX812" s="12" t="s">
        <v>75</v>
      </c>
      <c r="AY812" s="206" t="s">
        <v>126</v>
      </c>
    </row>
    <row r="813" spans="1:65" s="13" customFormat="1" ht="11.25">
      <c r="B813" s="207"/>
      <c r="C813" s="208"/>
      <c r="D813" s="191" t="s">
        <v>136</v>
      </c>
      <c r="E813" s="209" t="s">
        <v>1</v>
      </c>
      <c r="F813" s="210" t="s">
        <v>138</v>
      </c>
      <c r="G813" s="208"/>
      <c r="H813" s="211">
        <v>24</v>
      </c>
      <c r="I813" s="212"/>
      <c r="J813" s="208"/>
      <c r="K813" s="208"/>
      <c r="L813" s="213"/>
      <c r="M813" s="214"/>
      <c r="N813" s="215"/>
      <c r="O813" s="215"/>
      <c r="P813" s="215"/>
      <c r="Q813" s="215"/>
      <c r="R813" s="215"/>
      <c r="S813" s="215"/>
      <c r="T813" s="216"/>
      <c r="AT813" s="217" t="s">
        <v>136</v>
      </c>
      <c r="AU813" s="217" t="s">
        <v>83</v>
      </c>
      <c r="AV813" s="13" t="s">
        <v>133</v>
      </c>
      <c r="AW813" s="13" t="s">
        <v>31</v>
      </c>
      <c r="AX813" s="13" t="s">
        <v>83</v>
      </c>
      <c r="AY813" s="217" t="s">
        <v>126</v>
      </c>
    </row>
    <row r="814" spans="1:65" s="2" customFormat="1" ht="24.2" customHeight="1">
      <c r="A814" s="33"/>
      <c r="B814" s="34"/>
      <c r="C814" s="228" t="s">
        <v>671</v>
      </c>
      <c r="D814" s="228" t="s">
        <v>433</v>
      </c>
      <c r="E814" s="229" t="s">
        <v>757</v>
      </c>
      <c r="F814" s="230" t="s">
        <v>758</v>
      </c>
      <c r="G814" s="231" t="s">
        <v>142</v>
      </c>
      <c r="H814" s="232">
        <v>6</v>
      </c>
      <c r="I814" s="233"/>
      <c r="J814" s="234">
        <f>ROUND(I814*H814,2)</f>
        <v>0</v>
      </c>
      <c r="K814" s="230" t="s">
        <v>131</v>
      </c>
      <c r="L814" s="38"/>
      <c r="M814" s="235" t="s">
        <v>1</v>
      </c>
      <c r="N814" s="236" t="s">
        <v>40</v>
      </c>
      <c r="O814" s="70"/>
      <c r="P814" s="187">
        <f>O814*H814</f>
        <v>0</v>
      </c>
      <c r="Q814" s="187">
        <v>0</v>
      </c>
      <c r="R814" s="187">
        <f>Q814*H814</f>
        <v>0</v>
      </c>
      <c r="S814" s="187">
        <v>0</v>
      </c>
      <c r="T814" s="188">
        <f>S814*H814</f>
        <v>0</v>
      </c>
      <c r="U814" s="33"/>
      <c r="V814" s="33"/>
      <c r="W814" s="33"/>
      <c r="X814" s="33"/>
      <c r="Y814" s="33"/>
      <c r="Z814" s="33"/>
      <c r="AA814" s="33"/>
      <c r="AB814" s="33"/>
      <c r="AC814" s="33"/>
      <c r="AD814" s="33"/>
      <c r="AE814" s="33"/>
      <c r="AR814" s="189" t="s">
        <v>133</v>
      </c>
      <c r="AT814" s="189" t="s">
        <v>433</v>
      </c>
      <c r="AU814" s="189" t="s">
        <v>83</v>
      </c>
      <c r="AY814" s="16" t="s">
        <v>126</v>
      </c>
      <c r="BE814" s="190">
        <f>IF(N814="základní",J814,0)</f>
        <v>0</v>
      </c>
      <c r="BF814" s="190">
        <f>IF(N814="snížená",J814,0)</f>
        <v>0</v>
      </c>
      <c r="BG814" s="190">
        <f>IF(N814="zákl. přenesená",J814,0)</f>
        <v>0</v>
      </c>
      <c r="BH814" s="190">
        <f>IF(N814="sníž. přenesená",J814,0)</f>
        <v>0</v>
      </c>
      <c r="BI814" s="190">
        <f>IF(N814="nulová",J814,0)</f>
        <v>0</v>
      </c>
      <c r="BJ814" s="16" t="s">
        <v>83</v>
      </c>
      <c r="BK814" s="190">
        <f>ROUND(I814*H814,2)</f>
        <v>0</v>
      </c>
      <c r="BL814" s="16" t="s">
        <v>133</v>
      </c>
      <c r="BM814" s="189" t="s">
        <v>1792</v>
      </c>
    </row>
    <row r="815" spans="1:65" s="2" customFormat="1" ht="48.75">
      <c r="A815" s="33"/>
      <c r="B815" s="34"/>
      <c r="C815" s="35"/>
      <c r="D815" s="191" t="s">
        <v>135</v>
      </c>
      <c r="E815" s="35"/>
      <c r="F815" s="192" t="s">
        <v>760</v>
      </c>
      <c r="G815" s="35"/>
      <c r="H815" s="35"/>
      <c r="I815" s="193"/>
      <c r="J815" s="35"/>
      <c r="K815" s="35"/>
      <c r="L815" s="38"/>
      <c r="M815" s="194"/>
      <c r="N815" s="195"/>
      <c r="O815" s="70"/>
      <c r="P815" s="70"/>
      <c r="Q815" s="70"/>
      <c r="R815" s="70"/>
      <c r="S815" s="70"/>
      <c r="T815" s="71"/>
      <c r="U815" s="33"/>
      <c r="V815" s="33"/>
      <c r="W815" s="33"/>
      <c r="X815" s="33"/>
      <c r="Y815" s="33"/>
      <c r="Z815" s="33"/>
      <c r="AA815" s="33"/>
      <c r="AB815" s="33"/>
      <c r="AC815" s="33"/>
      <c r="AD815" s="33"/>
      <c r="AE815" s="33"/>
      <c r="AT815" s="16" t="s">
        <v>135</v>
      </c>
      <c r="AU815" s="16" t="s">
        <v>83</v>
      </c>
    </row>
    <row r="816" spans="1:65" s="12" customFormat="1" ht="11.25">
      <c r="B816" s="196"/>
      <c r="C816" s="197"/>
      <c r="D816" s="191" t="s">
        <v>136</v>
      </c>
      <c r="E816" s="198" t="s">
        <v>1</v>
      </c>
      <c r="F816" s="199" t="s">
        <v>162</v>
      </c>
      <c r="G816" s="197"/>
      <c r="H816" s="200">
        <v>6</v>
      </c>
      <c r="I816" s="201"/>
      <c r="J816" s="197"/>
      <c r="K816" s="197"/>
      <c r="L816" s="202"/>
      <c r="M816" s="203"/>
      <c r="N816" s="204"/>
      <c r="O816" s="204"/>
      <c r="P816" s="204"/>
      <c r="Q816" s="204"/>
      <c r="R816" s="204"/>
      <c r="S816" s="204"/>
      <c r="T816" s="205"/>
      <c r="AT816" s="206" t="s">
        <v>136</v>
      </c>
      <c r="AU816" s="206" t="s">
        <v>83</v>
      </c>
      <c r="AV816" s="12" t="s">
        <v>85</v>
      </c>
      <c r="AW816" s="12" t="s">
        <v>31</v>
      </c>
      <c r="AX816" s="12" t="s">
        <v>75</v>
      </c>
      <c r="AY816" s="206" t="s">
        <v>126</v>
      </c>
    </row>
    <row r="817" spans="1:65" s="13" customFormat="1" ht="11.25">
      <c r="B817" s="207"/>
      <c r="C817" s="208"/>
      <c r="D817" s="191" t="s">
        <v>136</v>
      </c>
      <c r="E817" s="209" t="s">
        <v>1</v>
      </c>
      <c r="F817" s="210" t="s">
        <v>138</v>
      </c>
      <c r="G817" s="208"/>
      <c r="H817" s="211">
        <v>6</v>
      </c>
      <c r="I817" s="212"/>
      <c r="J817" s="208"/>
      <c r="K817" s="208"/>
      <c r="L817" s="213"/>
      <c r="M817" s="214"/>
      <c r="N817" s="215"/>
      <c r="O817" s="215"/>
      <c r="P817" s="215"/>
      <c r="Q817" s="215"/>
      <c r="R817" s="215"/>
      <c r="S817" s="215"/>
      <c r="T817" s="216"/>
      <c r="AT817" s="217" t="s">
        <v>136</v>
      </c>
      <c r="AU817" s="217" t="s">
        <v>83</v>
      </c>
      <c r="AV817" s="13" t="s">
        <v>133</v>
      </c>
      <c r="AW817" s="13" t="s">
        <v>31</v>
      </c>
      <c r="AX817" s="13" t="s">
        <v>83</v>
      </c>
      <c r="AY817" s="217" t="s">
        <v>126</v>
      </c>
    </row>
    <row r="818" spans="1:65" s="2" customFormat="1" ht="24.2" customHeight="1">
      <c r="A818" s="33"/>
      <c r="B818" s="34"/>
      <c r="C818" s="228" t="s">
        <v>677</v>
      </c>
      <c r="D818" s="228" t="s">
        <v>433</v>
      </c>
      <c r="E818" s="229" t="s">
        <v>762</v>
      </c>
      <c r="F818" s="230" t="s">
        <v>763</v>
      </c>
      <c r="G818" s="231" t="s">
        <v>142</v>
      </c>
      <c r="H818" s="232">
        <v>6</v>
      </c>
      <c r="I818" s="233"/>
      <c r="J818" s="234">
        <f>ROUND(I818*H818,2)</f>
        <v>0</v>
      </c>
      <c r="K818" s="230" t="s">
        <v>131</v>
      </c>
      <c r="L818" s="38"/>
      <c r="M818" s="235" t="s">
        <v>1</v>
      </c>
      <c r="N818" s="236" t="s">
        <v>40</v>
      </c>
      <c r="O818" s="70"/>
      <c r="P818" s="187">
        <f>O818*H818</f>
        <v>0</v>
      </c>
      <c r="Q818" s="187">
        <v>0</v>
      </c>
      <c r="R818" s="187">
        <f>Q818*H818</f>
        <v>0</v>
      </c>
      <c r="S818" s="187">
        <v>0</v>
      </c>
      <c r="T818" s="188">
        <f>S818*H818</f>
        <v>0</v>
      </c>
      <c r="U818" s="33"/>
      <c r="V818" s="33"/>
      <c r="W818" s="33"/>
      <c r="X818" s="33"/>
      <c r="Y818" s="33"/>
      <c r="Z818" s="33"/>
      <c r="AA818" s="33"/>
      <c r="AB818" s="33"/>
      <c r="AC818" s="33"/>
      <c r="AD818" s="33"/>
      <c r="AE818" s="33"/>
      <c r="AR818" s="189" t="s">
        <v>133</v>
      </c>
      <c r="AT818" s="189" t="s">
        <v>433</v>
      </c>
      <c r="AU818" s="189" t="s">
        <v>83</v>
      </c>
      <c r="AY818" s="16" t="s">
        <v>126</v>
      </c>
      <c r="BE818" s="190">
        <f>IF(N818="základní",J818,0)</f>
        <v>0</v>
      </c>
      <c r="BF818" s="190">
        <f>IF(N818="snížená",J818,0)</f>
        <v>0</v>
      </c>
      <c r="BG818" s="190">
        <f>IF(N818="zákl. přenesená",J818,0)</f>
        <v>0</v>
      </c>
      <c r="BH818" s="190">
        <f>IF(N818="sníž. přenesená",J818,0)</f>
        <v>0</v>
      </c>
      <c r="BI818" s="190">
        <f>IF(N818="nulová",J818,0)</f>
        <v>0</v>
      </c>
      <c r="BJ818" s="16" t="s">
        <v>83</v>
      </c>
      <c r="BK818" s="190">
        <f>ROUND(I818*H818,2)</f>
        <v>0</v>
      </c>
      <c r="BL818" s="16" t="s">
        <v>133</v>
      </c>
      <c r="BM818" s="189" t="s">
        <v>1793</v>
      </c>
    </row>
    <row r="819" spans="1:65" s="2" customFormat="1" ht="48.75">
      <c r="A819" s="33"/>
      <c r="B819" s="34"/>
      <c r="C819" s="35"/>
      <c r="D819" s="191" t="s">
        <v>135</v>
      </c>
      <c r="E819" s="35"/>
      <c r="F819" s="192" t="s">
        <v>765</v>
      </c>
      <c r="G819" s="35"/>
      <c r="H819" s="35"/>
      <c r="I819" s="193"/>
      <c r="J819" s="35"/>
      <c r="K819" s="35"/>
      <c r="L819" s="38"/>
      <c r="M819" s="194"/>
      <c r="N819" s="195"/>
      <c r="O819" s="70"/>
      <c r="P819" s="70"/>
      <c r="Q819" s="70"/>
      <c r="R819" s="70"/>
      <c r="S819" s="70"/>
      <c r="T819" s="71"/>
      <c r="U819" s="33"/>
      <c r="V819" s="33"/>
      <c r="W819" s="33"/>
      <c r="X819" s="33"/>
      <c r="Y819" s="33"/>
      <c r="Z819" s="33"/>
      <c r="AA819" s="33"/>
      <c r="AB819" s="33"/>
      <c r="AC819" s="33"/>
      <c r="AD819" s="33"/>
      <c r="AE819" s="33"/>
      <c r="AT819" s="16" t="s">
        <v>135</v>
      </c>
      <c r="AU819" s="16" t="s">
        <v>83</v>
      </c>
    </row>
    <row r="820" spans="1:65" s="12" customFormat="1" ht="11.25">
      <c r="B820" s="196"/>
      <c r="C820" s="197"/>
      <c r="D820" s="191" t="s">
        <v>136</v>
      </c>
      <c r="E820" s="198" t="s">
        <v>1</v>
      </c>
      <c r="F820" s="199" t="s">
        <v>162</v>
      </c>
      <c r="G820" s="197"/>
      <c r="H820" s="200">
        <v>6</v>
      </c>
      <c r="I820" s="201"/>
      <c r="J820" s="197"/>
      <c r="K820" s="197"/>
      <c r="L820" s="202"/>
      <c r="M820" s="203"/>
      <c r="N820" s="204"/>
      <c r="O820" s="204"/>
      <c r="P820" s="204"/>
      <c r="Q820" s="204"/>
      <c r="R820" s="204"/>
      <c r="S820" s="204"/>
      <c r="T820" s="205"/>
      <c r="AT820" s="206" t="s">
        <v>136</v>
      </c>
      <c r="AU820" s="206" t="s">
        <v>83</v>
      </c>
      <c r="AV820" s="12" t="s">
        <v>85</v>
      </c>
      <c r="AW820" s="12" t="s">
        <v>31</v>
      </c>
      <c r="AX820" s="12" t="s">
        <v>75</v>
      </c>
      <c r="AY820" s="206" t="s">
        <v>126</v>
      </c>
    </row>
    <row r="821" spans="1:65" s="13" customFormat="1" ht="11.25">
      <c r="B821" s="207"/>
      <c r="C821" s="208"/>
      <c r="D821" s="191" t="s">
        <v>136</v>
      </c>
      <c r="E821" s="209" t="s">
        <v>1</v>
      </c>
      <c r="F821" s="210" t="s">
        <v>138</v>
      </c>
      <c r="G821" s="208"/>
      <c r="H821" s="211">
        <v>6</v>
      </c>
      <c r="I821" s="212"/>
      <c r="J821" s="208"/>
      <c r="K821" s="208"/>
      <c r="L821" s="213"/>
      <c r="M821" s="214"/>
      <c r="N821" s="215"/>
      <c r="O821" s="215"/>
      <c r="P821" s="215"/>
      <c r="Q821" s="215"/>
      <c r="R821" s="215"/>
      <c r="S821" s="215"/>
      <c r="T821" s="216"/>
      <c r="AT821" s="217" t="s">
        <v>136</v>
      </c>
      <c r="AU821" s="217" t="s">
        <v>83</v>
      </c>
      <c r="AV821" s="13" t="s">
        <v>133</v>
      </c>
      <c r="AW821" s="13" t="s">
        <v>31</v>
      </c>
      <c r="AX821" s="13" t="s">
        <v>83</v>
      </c>
      <c r="AY821" s="217" t="s">
        <v>126</v>
      </c>
    </row>
    <row r="822" spans="1:65" s="2" customFormat="1" ht="16.5" customHeight="1">
      <c r="A822" s="33"/>
      <c r="B822" s="34"/>
      <c r="C822" s="228" t="s">
        <v>682</v>
      </c>
      <c r="D822" s="228" t="s">
        <v>433</v>
      </c>
      <c r="E822" s="229" t="s">
        <v>777</v>
      </c>
      <c r="F822" s="230" t="s">
        <v>778</v>
      </c>
      <c r="G822" s="231" t="s">
        <v>142</v>
      </c>
      <c r="H822" s="232">
        <v>10</v>
      </c>
      <c r="I822" s="233"/>
      <c r="J822" s="234">
        <f>ROUND(I822*H822,2)</f>
        <v>0</v>
      </c>
      <c r="K822" s="230" t="s">
        <v>131</v>
      </c>
      <c r="L822" s="38"/>
      <c r="M822" s="235" t="s">
        <v>1</v>
      </c>
      <c r="N822" s="236" t="s">
        <v>40</v>
      </c>
      <c r="O822" s="70"/>
      <c r="P822" s="187">
        <f>O822*H822</f>
        <v>0</v>
      </c>
      <c r="Q822" s="187">
        <v>0</v>
      </c>
      <c r="R822" s="187">
        <f>Q822*H822</f>
        <v>0</v>
      </c>
      <c r="S822" s="187">
        <v>0</v>
      </c>
      <c r="T822" s="188">
        <f>S822*H822</f>
        <v>0</v>
      </c>
      <c r="U822" s="33"/>
      <c r="V822" s="33"/>
      <c r="W822" s="33"/>
      <c r="X822" s="33"/>
      <c r="Y822" s="33"/>
      <c r="Z822" s="33"/>
      <c r="AA822" s="33"/>
      <c r="AB822" s="33"/>
      <c r="AC822" s="33"/>
      <c r="AD822" s="33"/>
      <c r="AE822" s="33"/>
      <c r="AR822" s="189" t="s">
        <v>133</v>
      </c>
      <c r="AT822" s="189" t="s">
        <v>433</v>
      </c>
      <c r="AU822" s="189" t="s">
        <v>83</v>
      </c>
      <c r="AY822" s="16" t="s">
        <v>126</v>
      </c>
      <c r="BE822" s="190">
        <f>IF(N822="základní",J822,0)</f>
        <v>0</v>
      </c>
      <c r="BF822" s="190">
        <f>IF(N822="snížená",J822,0)</f>
        <v>0</v>
      </c>
      <c r="BG822" s="190">
        <f>IF(N822="zákl. přenesená",J822,0)</f>
        <v>0</v>
      </c>
      <c r="BH822" s="190">
        <f>IF(N822="sníž. přenesená",J822,0)</f>
        <v>0</v>
      </c>
      <c r="BI822" s="190">
        <f>IF(N822="nulová",J822,0)</f>
        <v>0</v>
      </c>
      <c r="BJ822" s="16" t="s">
        <v>83</v>
      </c>
      <c r="BK822" s="190">
        <f>ROUND(I822*H822,2)</f>
        <v>0</v>
      </c>
      <c r="BL822" s="16" t="s">
        <v>133</v>
      </c>
      <c r="BM822" s="189" t="s">
        <v>1794</v>
      </c>
    </row>
    <row r="823" spans="1:65" s="2" customFormat="1" ht="39">
      <c r="A823" s="33"/>
      <c r="B823" s="34"/>
      <c r="C823" s="35"/>
      <c r="D823" s="191" t="s">
        <v>135</v>
      </c>
      <c r="E823" s="35"/>
      <c r="F823" s="192" t="s">
        <v>780</v>
      </c>
      <c r="G823" s="35"/>
      <c r="H823" s="35"/>
      <c r="I823" s="193"/>
      <c r="J823" s="35"/>
      <c r="K823" s="35"/>
      <c r="L823" s="38"/>
      <c r="M823" s="194"/>
      <c r="N823" s="195"/>
      <c r="O823" s="70"/>
      <c r="P823" s="70"/>
      <c r="Q823" s="70"/>
      <c r="R823" s="70"/>
      <c r="S823" s="70"/>
      <c r="T823" s="71"/>
      <c r="U823" s="33"/>
      <c r="V823" s="33"/>
      <c r="W823" s="33"/>
      <c r="X823" s="33"/>
      <c r="Y823" s="33"/>
      <c r="Z823" s="33"/>
      <c r="AA823" s="33"/>
      <c r="AB823" s="33"/>
      <c r="AC823" s="33"/>
      <c r="AD823" s="33"/>
      <c r="AE823" s="33"/>
      <c r="AT823" s="16" t="s">
        <v>135</v>
      </c>
      <c r="AU823" s="16" t="s">
        <v>83</v>
      </c>
    </row>
    <row r="824" spans="1:65" s="12" customFormat="1" ht="11.25">
      <c r="B824" s="196"/>
      <c r="C824" s="197"/>
      <c r="D824" s="191" t="s">
        <v>136</v>
      </c>
      <c r="E824" s="198" t="s">
        <v>1</v>
      </c>
      <c r="F824" s="199" t="s">
        <v>181</v>
      </c>
      <c r="G824" s="197"/>
      <c r="H824" s="200">
        <v>10</v>
      </c>
      <c r="I824" s="201"/>
      <c r="J824" s="197"/>
      <c r="K824" s="197"/>
      <c r="L824" s="202"/>
      <c r="M824" s="203"/>
      <c r="N824" s="204"/>
      <c r="O824" s="204"/>
      <c r="P824" s="204"/>
      <c r="Q824" s="204"/>
      <c r="R824" s="204"/>
      <c r="S824" s="204"/>
      <c r="T824" s="205"/>
      <c r="AT824" s="206" t="s">
        <v>136</v>
      </c>
      <c r="AU824" s="206" t="s">
        <v>83</v>
      </c>
      <c r="AV824" s="12" t="s">
        <v>85</v>
      </c>
      <c r="AW824" s="12" t="s">
        <v>31</v>
      </c>
      <c r="AX824" s="12" t="s">
        <v>75</v>
      </c>
      <c r="AY824" s="206" t="s">
        <v>126</v>
      </c>
    </row>
    <row r="825" spans="1:65" s="13" customFormat="1" ht="11.25">
      <c r="B825" s="207"/>
      <c r="C825" s="208"/>
      <c r="D825" s="191" t="s">
        <v>136</v>
      </c>
      <c r="E825" s="209" t="s">
        <v>1</v>
      </c>
      <c r="F825" s="210" t="s">
        <v>138</v>
      </c>
      <c r="G825" s="208"/>
      <c r="H825" s="211">
        <v>10</v>
      </c>
      <c r="I825" s="212"/>
      <c r="J825" s="208"/>
      <c r="K825" s="208"/>
      <c r="L825" s="213"/>
      <c r="M825" s="214"/>
      <c r="N825" s="215"/>
      <c r="O825" s="215"/>
      <c r="P825" s="215"/>
      <c r="Q825" s="215"/>
      <c r="R825" s="215"/>
      <c r="S825" s="215"/>
      <c r="T825" s="216"/>
      <c r="AT825" s="217" t="s">
        <v>136</v>
      </c>
      <c r="AU825" s="217" t="s">
        <v>83</v>
      </c>
      <c r="AV825" s="13" t="s">
        <v>133</v>
      </c>
      <c r="AW825" s="13" t="s">
        <v>31</v>
      </c>
      <c r="AX825" s="13" t="s">
        <v>83</v>
      </c>
      <c r="AY825" s="217" t="s">
        <v>126</v>
      </c>
    </row>
    <row r="826" spans="1:65" s="2" customFormat="1" ht="16.5" customHeight="1">
      <c r="A826" s="33"/>
      <c r="B826" s="34"/>
      <c r="C826" s="228" t="s">
        <v>688</v>
      </c>
      <c r="D826" s="228" t="s">
        <v>433</v>
      </c>
      <c r="E826" s="229" t="s">
        <v>782</v>
      </c>
      <c r="F826" s="230" t="s">
        <v>783</v>
      </c>
      <c r="G826" s="231" t="s">
        <v>142</v>
      </c>
      <c r="H826" s="232">
        <v>88</v>
      </c>
      <c r="I826" s="233"/>
      <c r="J826" s="234">
        <f>ROUND(I826*H826,2)</f>
        <v>0</v>
      </c>
      <c r="K826" s="230" t="s">
        <v>131</v>
      </c>
      <c r="L826" s="38"/>
      <c r="M826" s="235" t="s">
        <v>1</v>
      </c>
      <c r="N826" s="236" t="s">
        <v>40</v>
      </c>
      <c r="O826" s="70"/>
      <c r="P826" s="187">
        <f>O826*H826</f>
        <v>0</v>
      </c>
      <c r="Q826" s="187">
        <v>0</v>
      </c>
      <c r="R826" s="187">
        <f>Q826*H826</f>
        <v>0</v>
      </c>
      <c r="S826" s="187">
        <v>0</v>
      </c>
      <c r="T826" s="188">
        <f>S826*H826</f>
        <v>0</v>
      </c>
      <c r="U826" s="33"/>
      <c r="V826" s="33"/>
      <c r="W826" s="33"/>
      <c r="X826" s="33"/>
      <c r="Y826" s="33"/>
      <c r="Z826" s="33"/>
      <c r="AA826" s="33"/>
      <c r="AB826" s="33"/>
      <c r="AC826" s="33"/>
      <c r="AD826" s="33"/>
      <c r="AE826" s="33"/>
      <c r="AR826" s="189" t="s">
        <v>133</v>
      </c>
      <c r="AT826" s="189" t="s">
        <v>433</v>
      </c>
      <c r="AU826" s="189" t="s">
        <v>83</v>
      </c>
      <c r="AY826" s="16" t="s">
        <v>126</v>
      </c>
      <c r="BE826" s="190">
        <f>IF(N826="základní",J826,0)</f>
        <v>0</v>
      </c>
      <c r="BF826" s="190">
        <f>IF(N826="snížená",J826,0)</f>
        <v>0</v>
      </c>
      <c r="BG826" s="190">
        <f>IF(N826="zákl. přenesená",J826,0)</f>
        <v>0</v>
      </c>
      <c r="BH826" s="190">
        <f>IF(N826="sníž. přenesená",J826,0)</f>
        <v>0</v>
      </c>
      <c r="BI826" s="190">
        <f>IF(N826="nulová",J826,0)</f>
        <v>0</v>
      </c>
      <c r="BJ826" s="16" t="s">
        <v>83</v>
      </c>
      <c r="BK826" s="190">
        <f>ROUND(I826*H826,2)</f>
        <v>0</v>
      </c>
      <c r="BL826" s="16" t="s">
        <v>133</v>
      </c>
      <c r="BM826" s="189" t="s">
        <v>1795</v>
      </c>
    </row>
    <row r="827" spans="1:65" s="2" customFormat="1" ht="39">
      <c r="A827" s="33"/>
      <c r="B827" s="34"/>
      <c r="C827" s="35"/>
      <c r="D827" s="191" t="s">
        <v>135</v>
      </c>
      <c r="E827" s="35"/>
      <c r="F827" s="192" t="s">
        <v>785</v>
      </c>
      <c r="G827" s="35"/>
      <c r="H827" s="35"/>
      <c r="I827" s="193"/>
      <c r="J827" s="35"/>
      <c r="K827" s="35"/>
      <c r="L827" s="38"/>
      <c r="M827" s="194"/>
      <c r="N827" s="195"/>
      <c r="O827" s="70"/>
      <c r="P827" s="70"/>
      <c r="Q827" s="70"/>
      <c r="R827" s="70"/>
      <c r="S827" s="70"/>
      <c r="T827" s="71"/>
      <c r="U827" s="33"/>
      <c r="V827" s="33"/>
      <c r="W827" s="33"/>
      <c r="X827" s="33"/>
      <c r="Y827" s="33"/>
      <c r="Z827" s="33"/>
      <c r="AA827" s="33"/>
      <c r="AB827" s="33"/>
      <c r="AC827" s="33"/>
      <c r="AD827" s="33"/>
      <c r="AE827" s="33"/>
      <c r="AT827" s="16" t="s">
        <v>135</v>
      </c>
      <c r="AU827" s="16" t="s">
        <v>83</v>
      </c>
    </row>
    <row r="828" spans="1:65" s="12" customFormat="1" ht="11.25">
      <c r="B828" s="196"/>
      <c r="C828" s="197"/>
      <c r="D828" s="191" t="s">
        <v>136</v>
      </c>
      <c r="E828" s="198" t="s">
        <v>1</v>
      </c>
      <c r="F828" s="199" t="s">
        <v>682</v>
      </c>
      <c r="G828" s="197"/>
      <c r="H828" s="200">
        <v>88</v>
      </c>
      <c r="I828" s="201"/>
      <c r="J828" s="197"/>
      <c r="K828" s="197"/>
      <c r="L828" s="202"/>
      <c r="M828" s="203"/>
      <c r="N828" s="204"/>
      <c r="O828" s="204"/>
      <c r="P828" s="204"/>
      <c r="Q828" s="204"/>
      <c r="R828" s="204"/>
      <c r="S828" s="204"/>
      <c r="T828" s="205"/>
      <c r="AT828" s="206" t="s">
        <v>136</v>
      </c>
      <c r="AU828" s="206" t="s">
        <v>83</v>
      </c>
      <c r="AV828" s="12" t="s">
        <v>85</v>
      </c>
      <c r="AW828" s="12" t="s">
        <v>31</v>
      </c>
      <c r="AX828" s="12" t="s">
        <v>75</v>
      </c>
      <c r="AY828" s="206" t="s">
        <v>126</v>
      </c>
    </row>
    <row r="829" spans="1:65" s="13" customFormat="1" ht="11.25">
      <c r="B829" s="207"/>
      <c r="C829" s="208"/>
      <c r="D829" s="191" t="s">
        <v>136</v>
      </c>
      <c r="E829" s="209" t="s">
        <v>1</v>
      </c>
      <c r="F829" s="210" t="s">
        <v>138</v>
      </c>
      <c r="G829" s="208"/>
      <c r="H829" s="211">
        <v>88</v>
      </c>
      <c r="I829" s="212"/>
      <c r="J829" s="208"/>
      <c r="K829" s="208"/>
      <c r="L829" s="213"/>
      <c r="M829" s="214"/>
      <c r="N829" s="215"/>
      <c r="O829" s="215"/>
      <c r="P829" s="215"/>
      <c r="Q829" s="215"/>
      <c r="R829" s="215"/>
      <c r="S829" s="215"/>
      <c r="T829" s="216"/>
      <c r="AT829" s="217" t="s">
        <v>136</v>
      </c>
      <c r="AU829" s="217" t="s">
        <v>83</v>
      </c>
      <c r="AV829" s="13" t="s">
        <v>133</v>
      </c>
      <c r="AW829" s="13" t="s">
        <v>31</v>
      </c>
      <c r="AX829" s="13" t="s">
        <v>83</v>
      </c>
      <c r="AY829" s="217" t="s">
        <v>126</v>
      </c>
    </row>
    <row r="830" spans="1:65" s="2" customFormat="1" ht="24.2" customHeight="1">
      <c r="A830" s="33"/>
      <c r="B830" s="34"/>
      <c r="C830" s="228" t="s">
        <v>694</v>
      </c>
      <c r="D830" s="228" t="s">
        <v>433</v>
      </c>
      <c r="E830" s="229" t="s">
        <v>787</v>
      </c>
      <c r="F830" s="230" t="s">
        <v>788</v>
      </c>
      <c r="G830" s="231" t="s">
        <v>426</v>
      </c>
      <c r="H830" s="232">
        <v>210</v>
      </c>
      <c r="I830" s="233"/>
      <c r="J830" s="234">
        <f>ROUND(I830*H830,2)</f>
        <v>0</v>
      </c>
      <c r="K830" s="230" t="s">
        <v>1</v>
      </c>
      <c r="L830" s="38"/>
      <c r="M830" s="235" t="s">
        <v>1</v>
      </c>
      <c r="N830" s="236" t="s">
        <v>40</v>
      </c>
      <c r="O830" s="70"/>
      <c r="P830" s="187">
        <f>O830*H830</f>
        <v>0</v>
      </c>
      <c r="Q830" s="187">
        <v>0</v>
      </c>
      <c r="R830" s="187">
        <f>Q830*H830</f>
        <v>0</v>
      </c>
      <c r="S830" s="187">
        <v>0</v>
      </c>
      <c r="T830" s="188">
        <f>S830*H830</f>
        <v>0</v>
      </c>
      <c r="U830" s="33"/>
      <c r="V830" s="33"/>
      <c r="W830" s="33"/>
      <c r="X830" s="33"/>
      <c r="Y830" s="33"/>
      <c r="Z830" s="33"/>
      <c r="AA830" s="33"/>
      <c r="AB830" s="33"/>
      <c r="AC830" s="33"/>
      <c r="AD830" s="33"/>
      <c r="AE830" s="33"/>
      <c r="AR830" s="189" t="s">
        <v>133</v>
      </c>
      <c r="AT830" s="189" t="s">
        <v>433</v>
      </c>
      <c r="AU830" s="189" t="s">
        <v>83</v>
      </c>
      <c r="AY830" s="16" t="s">
        <v>126</v>
      </c>
      <c r="BE830" s="190">
        <f>IF(N830="základní",J830,0)</f>
        <v>0</v>
      </c>
      <c r="BF830" s="190">
        <f>IF(N830="snížená",J830,0)</f>
        <v>0</v>
      </c>
      <c r="BG830" s="190">
        <f>IF(N830="zákl. přenesená",J830,0)</f>
        <v>0</v>
      </c>
      <c r="BH830" s="190">
        <f>IF(N830="sníž. přenesená",J830,0)</f>
        <v>0</v>
      </c>
      <c r="BI830" s="190">
        <f>IF(N830="nulová",J830,0)</f>
        <v>0</v>
      </c>
      <c r="BJ830" s="16" t="s">
        <v>83</v>
      </c>
      <c r="BK830" s="190">
        <f>ROUND(I830*H830,2)</f>
        <v>0</v>
      </c>
      <c r="BL830" s="16" t="s">
        <v>133</v>
      </c>
      <c r="BM830" s="189" t="s">
        <v>1796</v>
      </c>
    </row>
    <row r="831" spans="1:65" s="2" customFormat="1" ht="29.25">
      <c r="A831" s="33"/>
      <c r="B831" s="34"/>
      <c r="C831" s="35"/>
      <c r="D831" s="191" t="s">
        <v>135</v>
      </c>
      <c r="E831" s="35"/>
      <c r="F831" s="192" t="s">
        <v>790</v>
      </c>
      <c r="G831" s="35"/>
      <c r="H831" s="35"/>
      <c r="I831" s="193"/>
      <c r="J831" s="35"/>
      <c r="K831" s="35"/>
      <c r="L831" s="38"/>
      <c r="M831" s="194"/>
      <c r="N831" s="195"/>
      <c r="O831" s="70"/>
      <c r="P831" s="70"/>
      <c r="Q831" s="70"/>
      <c r="R831" s="70"/>
      <c r="S831" s="70"/>
      <c r="T831" s="71"/>
      <c r="U831" s="33"/>
      <c r="V831" s="33"/>
      <c r="W831" s="33"/>
      <c r="X831" s="33"/>
      <c r="Y831" s="33"/>
      <c r="Z831" s="33"/>
      <c r="AA831" s="33"/>
      <c r="AB831" s="33"/>
      <c r="AC831" s="33"/>
      <c r="AD831" s="33"/>
      <c r="AE831" s="33"/>
      <c r="AT831" s="16" t="s">
        <v>135</v>
      </c>
      <c r="AU831" s="16" t="s">
        <v>83</v>
      </c>
    </row>
    <row r="832" spans="1:65" s="14" customFormat="1" ht="22.5">
      <c r="B832" s="218"/>
      <c r="C832" s="219"/>
      <c r="D832" s="191" t="s">
        <v>136</v>
      </c>
      <c r="E832" s="220" t="s">
        <v>1</v>
      </c>
      <c r="F832" s="221" t="s">
        <v>1609</v>
      </c>
      <c r="G832" s="219"/>
      <c r="H832" s="220" t="s">
        <v>1</v>
      </c>
      <c r="I832" s="222"/>
      <c r="J832" s="219"/>
      <c r="K832" s="219"/>
      <c r="L832" s="223"/>
      <c r="M832" s="224"/>
      <c r="N832" s="225"/>
      <c r="O832" s="225"/>
      <c r="P832" s="225"/>
      <c r="Q832" s="225"/>
      <c r="R832" s="225"/>
      <c r="S832" s="225"/>
      <c r="T832" s="226"/>
      <c r="AT832" s="227" t="s">
        <v>136</v>
      </c>
      <c r="AU832" s="227" t="s">
        <v>83</v>
      </c>
      <c r="AV832" s="14" t="s">
        <v>83</v>
      </c>
      <c r="AW832" s="14" t="s">
        <v>31</v>
      </c>
      <c r="AX832" s="14" t="s">
        <v>75</v>
      </c>
      <c r="AY832" s="227" t="s">
        <v>126</v>
      </c>
    </row>
    <row r="833" spans="1:65" s="12" customFormat="1" ht="11.25">
      <c r="B833" s="196"/>
      <c r="C833" s="197"/>
      <c r="D833" s="191" t="s">
        <v>136</v>
      </c>
      <c r="E833" s="198" t="s">
        <v>1</v>
      </c>
      <c r="F833" s="199" t="s">
        <v>1610</v>
      </c>
      <c r="G833" s="197"/>
      <c r="H833" s="200">
        <v>210</v>
      </c>
      <c r="I833" s="201"/>
      <c r="J833" s="197"/>
      <c r="K833" s="197"/>
      <c r="L833" s="202"/>
      <c r="M833" s="203"/>
      <c r="N833" s="204"/>
      <c r="O833" s="204"/>
      <c r="P833" s="204"/>
      <c r="Q833" s="204"/>
      <c r="R833" s="204"/>
      <c r="S833" s="204"/>
      <c r="T833" s="205"/>
      <c r="AT833" s="206" t="s">
        <v>136</v>
      </c>
      <c r="AU833" s="206" t="s">
        <v>83</v>
      </c>
      <c r="AV833" s="12" t="s">
        <v>85</v>
      </c>
      <c r="AW833" s="12" t="s">
        <v>31</v>
      </c>
      <c r="AX833" s="12" t="s">
        <v>75</v>
      </c>
      <c r="AY833" s="206" t="s">
        <v>126</v>
      </c>
    </row>
    <row r="834" spans="1:65" s="13" customFormat="1" ht="11.25">
      <c r="B834" s="207"/>
      <c r="C834" s="208"/>
      <c r="D834" s="191" t="s">
        <v>136</v>
      </c>
      <c r="E834" s="209" t="s">
        <v>1</v>
      </c>
      <c r="F834" s="210" t="s">
        <v>138</v>
      </c>
      <c r="G834" s="208"/>
      <c r="H834" s="211">
        <v>210</v>
      </c>
      <c r="I834" s="212"/>
      <c r="J834" s="208"/>
      <c r="K834" s="208"/>
      <c r="L834" s="213"/>
      <c r="M834" s="214"/>
      <c r="N834" s="215"/>
      <c r="O834" s="215"/>
      <c r="P834" s="215"/>
      <c r="Q834" s="215"/>
      <c r="R834" s="215"/>
      <c r="S834" s="215"/>
      <c r="T834" s="216"/>
      <c r="AT834" s="217" t="s">
        <v>136</v>
      </c>
      <c r="AU834" s="217" t="s">
        <v>83</v>
      </c>
      <c r="AV834" s="13" t="s">
        <v>133</v>
      </c>
      <c r="AW834" s="13" t="s">
        <v>31</v>
      </c>
      <c r="AX834" s="13" t="s">
        <v>83</v>
      </c>
      <c r="AY834" s="217" t="s">
        <v>126</v>
      </c>
    </row>
    <row r="835" spans="1:65" s="11" customFormat="1" ht="25.9" customHeight="1">
      <c r="B835" s="163"/>
      <c r="C835" s="164"/>
      <c r="D835" s="165" t="s">
        <v>74</v>
      </c>
      <c r="E835" s="166" t="s">
        <v>791</v>
      </c>
      <c r="F835" s="166" t="s">
        <v>792</v>
      </c>
      <c r="G835" s="164"/>
      <c r="H835" s="164"/>
      <c r="I835" s="167"/>
      <c r="J835" s="168">
        <f>BK835</f>
        <v>0</v>
      </c>
      <c r="K835" s="164"/>
      <c r="L835" s="169"/>
      <c r="M835" s="170"/>
      <c r="N835" s="171"/>
      <c r="O835" s="171"/>
      <c r="P835" s="172">
        <f>SUM(P836:P851)</f>
        <v>0</v>
      </c>
      <c r="Q835" s="171"/>
      <c r="R835" s="172">
        <f>SUM(R836:R851)</f>
        <v>0</v>
      </c>
      <c r="S835" s="171"/>
      <c r="T835" s="173">
        <f>SUM(T836:T851)</f>
        <v>0</v>
      </c>
      <c r="AR835" s="174" t="s">
        <v>133</v>
      </c>
      <c r="AT835" s="175" t="s">
        <v>74</v>
      </c>
      <c r="AU835" s="175" t="s">
        <v>75</v>
      </c>
      <c r="AY835" s="174" t="s">
        <v>126</v>
      </c>
      <c r="BK835" s="176">
        <f>SUM(BK836:BK851)</f>
        <v>0</v>
      </c>
    </row>
    <row r="836" spans="1:65" s="2" customFormat="1" ht="24.2" customHeight="1">
      <c r="A836" s="33"/>
      <c r="B836" s="34"/>
      <c r="C836" s="228" t="s">
        <v>701</v>
      </c>
      <c r="D836" s="228" t="s">
        <v>433</v>
      </c>
      <c r="E836" s="229" t="s">
        <v>794</v>
      </c>
      <c r="F836" s="230" t="s">
        <v>795</v>
      </c>
      <c r="G836" s="231" t="s">
        <v>142</v>
      </c>
      <c r="H836" s="232">
        <v>10</v>
      </c>
      <c r="I836" s="233"/>
      <c r="J836" s="234">
        <f>ROUND(I836*H836,2)</f>
        <v>0</v>
      </c>
      <c r="K836" s="230" t="s">
        <v>131</v>
      </c>
      <c r="L836" s="38"/>
      <c r="M836" s="235" t="s">
        <v>1</v>
      </c>
      <c r="N836" s="236" t="s">
        <v>40</v>
      </c>
      <c r="O836" s="70"/>
      <c r="P836" s="187">
        <f>O836*H836</f>
        <v>0</v>
      </c>
      <c r="Q836" s="187">
        <v>0</v>
      </c>
      <c r="R836" s="187">
        <f>Q836*H836</f>
        <v>0</v>
      </c>
      <c r="S836" s="187">
        <v>0</v>
      </c>
      <c r="T836" s="188">
        <f>S836*H836</f>
        <v>0</v>
      </c>
      <c r="U836" s="33"/>
      <c r="V836" s="33"/>
      <c r="W836" s="33"/>
      <c r="X836" s="33"/>
      <c r="Y836" s="33"/>
      <c r="Z836" s="33"/>
      <c r="AA836" s="33"/>
      <c r="AB836" s="33"/>
      <c r="AC836" s="33"/>
      <c r="AD836" s="33"/>
      <c r="AE836" s="33"/>
      <c r="AR836" s="189" t="s">
        <v>796</v>
      </c>
      <c r="AT836" s="189" t="s">
        <v>433</v>
      </c>
      <c r="AU836" s="189" t="s">
        <v>83</v>
      </c>
      <c r="AY836" s="16" t="s">
        <v>126</v>
      </c>
      <c r="BE836" s="190">
        <f>IF(N836="základní",J836,0)</f>
        <v>0</v>
      </c>
      <c r="BF836" s="190">
        <f>IF(N836="snížená",J836,0)</f>
        <v>0</v>
      </c>
      <c r="BG836" s="190">
        <f>IF(N836="zákl. přenesená",J836,0)</f>
        <v>0</v>
      </c>
      <c r="BH836" s="190">
        <f>IF(N836="sníž. přenesená",J836,0)</f>
        <v>0</v>
      </c>
      <c r="BI836" s="190">
        <f>IF(N836="nulová",J836,0)</f>
        <v>0</v>
      </c>
      <c r="BJ836" s="16" t="s">
        <v>83</v>
      </c>
      <c r="BK836" s="190">
        <f>ROUND(I836*H836,2)</f>
        <v>0</v>
      </c>
      <c r="BL836" s="16" t="s">
        <v>796</v>
      </c>
      <c r="BM836" s="189" t="s">
        <v>1797</v>
      </c>
    </row>
    <row r="837" spans="1:65" s="2" customFormat="1" ht="19.5">
      <c r="A837" s="33"/>
      <c r="B837" s="34"/>
      <c r="C837" s="35"/>
      <c r="D837" s="191" t="s">
        <v>135</v>
      </c>
      <c r="E837" s="35"/>
      <c r="F837" s="192" t="s">
        <v>795</v>
      </c>
      <c r="G837" s="35"/>
      <c r="H837" s="35"/>
      <c r="I837" s="193"/>
      <c r="J837" s="35"/>
      <c r="K837" s="35"/>
      <c r="L837" s="38"/>
      <c r="M837" s="194"/>
      <c r="N837" s="195"/>
      <c r="O837" s="70"/>
      <c r="P837" s="70"/>
      <c r="Q837" s="70"/>
      <c r="R837" s="70"/>
      <c r="S837" s="70"/>
      <c r="T837" s="71"/>
      <c r="U837" s="33"/>
      <c r="V837" s="33"/>
      <c r="W837" s="33"/>
      <c r="X837" s="33"/>
      <c r="Y837" s="33"/>
      <c r="Z837" s="33"/>
      <c r="AA837" s="33"/>
      <c r="AB837" s="33"/>
      <c r="AC837" s="33"/>
      <c r="AD837" s="33"/>
      <c r="AE837" s="33"/>
      <c r="AT837" s="16" t="s">
        <v>135</v>
      </c>
      <c r="AU837" s="16" t="s">
        <v>83</v>
      </c>
    </row>
    <row r="838" spans="1:65" s="12" customFormat="1" ht="11.25">
      <c r="B838" s="196"/>
      <c r="C838" s="197"/>
      <c r="D838" s="191" t="s">
        <v>136</v>
      </c>
      <c r="E838" s="198" t="s">
        <v>1</v>
      </c>
      <c r="F838" s="199" t="s">
        <v>181</v>
      </c>
      <c r="G838" s="197"/>
      <c r="H838" s="200">
        <v>10</v>
      </c>
      <c r="I838" s="201"/>
      <c r="J838" s="197"/>
      <c r="K838" s="197"/>
      <c r="L838" s="202"/>
      <c r="M838" s="203"/>
      <c r="N838" s="204"/>
      <c r="O838" s="204"/>
      <c r="P838" s="204"/>
      <c r="Q838" s="204"/>
      <c r="R838" s="204"/>
      <c r="S838" s="204"/>
      <c r="T838" s="205"/>
      <c r="AT838" s="206" t="s">
        <v>136</v>
      </c>
      <c r="AU838" s="206" t="s">
        <v>83</v>
      </c>
      <c r="AV838" s="12" t="s">
        <v>85</v>
      </c>
      <c r="AW838" s="12" t="s">
        <v>31</v>
      </c>
      <c r="AX838" s="12" t="s">
        <v>75</v>
      </c>
      <c r="AY838" s="206" t="s">
        <v>126</v>
      </c>
    </row>
    <row r="839" spans="1:65" s="13" customFormat="1" ht="11.25">
      <c r="B839" s="207"/>
      <c r="C839" s="208"/>
      <c r="D839" s="191" t="s">
        <v>136</v>
      </c>
      <c r="E839" s="209" t="s">
        <v>1</v>
      </c>
      <c r="F839" s="210" t="s">
        <v>138</v>
      </c>
      <c r="G839" s="208"/>
      <c r="H839" s="211">
        <v>10</v>
      </c>
      <c r="I839" s="212"/>
      <c r="J839" s="208"/>
      <c r="K839" s="208"/>
      <c r="L839" s="213"/>
      <c r="M839" s="214"/>
      <c r="N839" s="215"/>
      <c r="O839" s="215"/>
      <c r="P839" s="215"/>
      <c r="Q839" s="215"/>
      <c r="R839" s="215"/>
      <c r="S839" s="215"/>
      <c r="T839" s="216"/>
      <c r="AT839" s="217" t="s">
        <v>136</v>
      </c>
      <c r="AU839" s="217" t="s">
        <v>83</v>
      </c>
      <c r="AV839" s="13" t="s">
        <v>133</v>
      </c>
      <c r="AW839" s="13" t="s">
        <v>31</v>
      </c>
      <c r="AX839" s="13" t="s">
        <v>83</v>
      </c>
      <c r="AY839" s="217" t="s">
        <v>126</v>
      </c>
    </row>
    <row r="840" spans="1:65" s="2" customFormat="1" ht="37.9" customHeight="1">
      <c r="A840" s="33"/>
      <c r="B840" s="34"/>
      <c r="C840" s="228" t="s">
        <v>709</v>
      </c>
      <c r="D840" s="228" t="s">
        <v>433</v>
      </c>
      <c r="E840" s="229" t="s">
        <v>798</v>
      </c>
      <c r="F840" s="230" t="s">
        <v>799</v>
      </c>
      <c r="G840" s="231" t="s">
        <v>142</v>
      </c>
      <c r="H840" s="232">
        <v>10</v>
      </c>
      <c r="I840" s="233"/>
      <c r="J840" s="234">
        <f>ROUND(I840*H840,2)</f>
        <v>0</v>
      </c>
      <c r="K840" s="230" t="s">
        <v>131</v>
      </c>
      <c r="L840" s="38"/>
      <c r="M840" s="235" t="s">
        <v>1</v>
      </c>
      <c r="N840" s="236" t="s">
        <v>40</v>
      </c>
      <c r="O840" s="70"/>
      <c r="P840" s="187">
        <f>O840*H840</f>
        <v>0</v>
      </c>
      <c r="Q840" s="187">
        <v>0</v>
      </c>
      <c r="R840" s="187">
        <f>Q840*H840</f>
        <v>0</v>
      </c>
      <c r="S840" s="187">
        <v>0</v>
      </c>
      <c r="T840" s="188">
        <f>S840*H840</f>
        <v>0</v>
      </c>
      <c r="U840" s="33"/>
      <c r="V840" s="33"/>
      <c r="W840" s="33"/>
      <c r="X840" s="33"/>
      <c r="Y840" s="33"/>
      <c r="Z840" s="33"/>
      <c r="AA840" s="33"/>
      <c r="AB840" s="33"/>
      <c r="AC840" s="33"/>
      <c r="AD840" s="33"/>
      <c r="AE840" s="33"/>
      <c r="AR840" s="189" t="s">
        <v>796</v>
      </c>
      <c r="AT840" s="189" t="s">
        <v>433</v>
      </c>
      <c r="AU840" s="189" t="s">
        <v>83</v>
      </c>
      <c r="AY840" s="16" t="s">
        <v>126</v>
      </c>
      <c r="BE840" s="190">
        <f>IF(N840="základní",J840,0)</f>
        <v>0</v>
      </c>
      <c r="BF840" s="190">
        <f>IF(N840="snížená",J840,0)</f>
        <v>0</v>
      </c>
      <c r="BG840" s="190">
        <f>IF(N840="zákl. přenesená",J840,0)</f>
        <v>0</v>
      </c>
      <c r="BH840" s="190">
        <f>IF(N840="sníž. přenesená",J840,0)</f>
        <v>0</v>
      </c>
      <c r="BI840" s="190">
        <f>IF(N840="nulová",J840,0)</f>
        <v>0</v>
      </c>
      <c r="BJ840" s="16" t="s">
        <v>83</v>
      </c>
      <c r="BK840" s="190">
        <f>ROUND(I840*H840,2)</f>
        <v>0</v>
      </c>
      <c r="BL840" s="16" t="s">
        <v>796</v>
      </c>
      <c r="BM840" s="189" t="s">
        <v>1798</v>
      </c>
    </row>
    <row r="841" spans="1:65" s="2" customFormat="1" ht="39">
      <c r="A841" s="33"/>
      <c r="B841" s="34"/>
      <c r="C841" s="35"/>
      <c r="D841" s="191" t="s">
        <v>135</v>
      </c>
      <c r="E841" s="35"/>
      <c r="F841" s="192" t="s">
        <v>801</v>
      </c>
      <c r="G841" s="35"/>
      <c r="H841" s="35"/>
      <c r="I841" s="193"/>
      <c r="J841" s="35"/>
      <c r="K841" s="35"/>
      <c r="L841" s="38"/>
      <c r="M841" s="194"/>
      <c r="N841" s="195"/>
      <c r="O841" s="70"/>
      <c r="P841" s="70"/>
      <c r="Q841" s="70"/>
      <c r="R841" s="70"/>
      <c r="S841" s="70"/>
      <c r="T841" s="71"/>
      <c r="U841" s="33"/>
      <c r="V841" s="33"/>
      <c r="W841" s="33"/>
      <c r="X841" s="33"/>
      <c r="Y841" s="33"/>
      <c r="Z841" s="33"/>
      <c r="AA841" s="33"/>
      <c r="AB841" s="33"/>
      <c r="AC841" s="33"/>
      <c r="AD841" s="33"/>
      <c r="AE841" s="33"/>
      <c r="AT841" s="16" t="s">
        <v>135</v>
      </c>
      <c r="AU841" s="16" t="s">
        <v>83</v>
      </c>
    </row>
    <row r="842" spans="1:65" s="12" customFormat="1" ht="11.25">
      <c r="B842" s="196"/>
      <c r="C842" s="197"/>
      <c r="D842" s="191" t="s">
        <v>136</v>
      </c>
      <c r="E842" s="198" t="s">
        <v>1</v>
      </c>
      <c r="F842" s="199" t="s">
        <v>181</v>
      </c>
      <c r="G842" s="197"/>
      <c r="H842" s="200">
        <v>10</v>
      </c>
      <c r="I842" s="201"/>
      <c r="J842" s="197"/>
      <c r="K842" s="197"/>
      <c r="L842" s="202"/>
      <c r="M842" s="203"/>
      <c r="N842" s="204"/>
      <c r="O842" s="204"/>
      <c r="P842" s="204"/>
      <c r="Q842" s="204"/>
      <c r="R842" s="204"/>
      <c r="S842" s="204"/>
      <c r="T842" s="205"/>
      <c r="AT842" s="206" t="s">
        <v>136</v>
      </c>
      <c r="AU842" s="206" t="s">
        <v>83</v>
      </c>
      <c r="AV842" s="12" t="s">
        <v>85</v>
      </c>
      <c r="AW842" s="12" t="s">
        <v>31</v>
      </c>
      <c r="AX842" s="12" t="s">
        <v>75</v>
      </c>
      <c r="AY842" s="206" t="s">
        <v>126</v>
      </c>
    </row>
    <row r="843" spans="1:65" s="13" customFormat="1" ht="11.25">
      <c r="B843" s="207"/>
      <c r="C843" s="208"/>
      <c r="D843" s="191" t="s">
        <v>136</v>
      </c>
      <c r="E843" s="209" t="s">
        <v>1</v>
      </c>
      <c r="F843" s="210" t="s">
        <v>138</v>
      </c>
      <c r="G843" s="208"/>
      <c r="H843" s="211">
        <v>10</v>
      </c>
      <c r="I843" s="212"/>
      <c r="J843" s="208"/>
      <c r="K843" s="208"/>
      <c r="L843" s="213"/>
      <c r="M843" s="214"/>
      <c r="N843" s="215"/>
      <c r="O843" s="215"/>
      <c r="P843" s="215"/>
      <c r="Q843" s="215"/>
      <c r="R843" s="215"/>
      <c r="S843" s="215"/>
      <c r="T843" s="216"/>
      <c r="AT843" s="217" t="s">
        <v>136</v>
      </c>
      <c r="AU843" s="217" t="s">
        <v>83</v>
      </c>
      <c r="AV843" s="13" t="s">
        <v>133</v>
      </c>
      <c r="AW843" s="13" t="s">
        <v>31</v>
      </c>
      <c r="AX843" s="13" t="s">
        <v>83</v>
      </c>
      <c r="AY843" s="217" t="s">
        <v>126</v>
      </c>
    </row>
    <row r="844" spans="1:65" s="2" customFormat="1" ht="16.5" customHeight="1">
      <c r="A844" s="33"/>
      <c r="B844" s="34"/>
      <c r="C844" s="228" t="s">
        <v>715</v>
      </c>
      <c r="D844" s="228" t="s">
        <v>433</v>
      </c>
      <c r="E844" s="229" t="s">
        <v>803</v>
      </c>
      <c r="F844" s="230" t="s">
        <v>804</v>
      </c>
      <c r="G844" s="231" t="s">
        <v>142</v>
      </c>
      <c r="H844" s="232">
        <v>1</v>
      </c>
      <c r="I844" s="233"/>
      <c r="J844" s="234">
        <f>ROUND(I844*H844,2)</f>
        <v>0</v>
      </c>
      <c r="K844" s="230" t="s">
        <v>131</v>
      </c>
      <c r="L844" s="38"/>
      <c r="M844" s="235" t="s">
        <v>1</v>
      </c>
      <c r="N844" s="236" t="s">
        <v>40</v>
      </c>
      <c r="O844" s="70"/>
      <c r="P844" s="187">
        <f>O844*H844</f>
        <v>0</v>
      </c>
      <c r="Q844" s="187">
        <v>0</v>
      </c>
      <c r="R844" s="187">
        <f>Q844*H844</f>
        <v>0</v>
      </c>
      <c r="S844" s="187">
        <v>0</v>
      </c>
      <c r="T844" s="188">
        <f>S844*H844</f>
        <v>0</v>
      </c>
      <c r="U844" s="33"/>
      <c r="V844" s="33"/>
      <c r="W844" s="33"/>
      <c r="X844" s="33"/>
      <c r="Y844" s="33"/>
      <c r="Z844" s="33"/>
      <c r="AA844" s="33"/>
      <c r="AB844" s="33"/>
      <c r="AC844" s="33"/>
      <c r="AD844" s="33"/>
      <c r="AE844" s="33"/>
      <c r="AR844" s="189" t="s">
        <v>796</v>
      </c>
      <c r="AT844" s="189" t="s">
        <v>433</v>
      </c>
      <c r="AU844" s="189" t="s">
        <v>83</v>
      </c>
      <c r="AY844" s="16" t="s">
        <v>126</v>
      </c>
      <c r="BE844" s="190">
        <f>IF(N844="základní",J844,0)</f>
        <v>0</v>
      </c>
      <c r="BF844" s="190">
        <f>IF(N844="snížená",J844,0)</f>
        <v>0</v>
      </c>
      <c r="BG844" s="190">
        <f>IF(N844="zákl. přenesená",J844,0)</f>
        <v>0</v>
      </c>
      <c r="BH844" s="190">
        <f>IF(N844="sníž. přenesená",J844,0)</f>
        <v>0</v>
      </c>
      <c r="BI844" s="190">
        <f>IF(N844="nulová",J844,0)</f>
        <v>0</v>
      </c>
      <c r="BJ844" s="16" t="s">
        <v>83</v>
      </c>
      <c r="BK844" s="190">
        <f>ROUND(I844*H844,2)</f>
        <v>0</v>
      </c>
      <c r="BL844" s="16" t="s">
        <v>796</v>
      </c>
      <c r="BM844" s="189" t="s">
        <v>1799</v>
      </c>
    </row>
    <row r="845" spans="1:65" s="2" customFormat="1" ht="19.5">
      <c r="A845" s="33"/>
      <c r="B845" s="34"/>
      <c r="C845" s="35"/>
      <c r="D845" s="191" t="s">
        <v>135</v>
      </c>
      <c r="E845" s="35"/>
      <c r="F845" s="192" t="s">
        <v>806</v>
      </c>
      <c r="G845" s="35"/>
      <c r="H845" s="35"/>
      <c r="I845" s="193"/>
      <c r="J845" s="35"/>
      <c r="K845" s="35"/>
      <c r="L845" s="38"/>
      <c r="M845" s="194"/>
      <c r="N845" s="195"/>
      <c r="O845" s="70"/>
      <c r="P845" s="70"/>
      <c r="Q845" s="70"/>
      <c r="R845" s="70"/>
      <c r="S845" s="70"/>
      <c r="T845" s="71"/>
      <c r="U845" s="33"/>
      <c r="V845" s="33"/>
      <c r="W845" s="33"/>
      <c r="X845" s="33"/>
      <c r="Y845" s="33"/>
      <c r="Z845" s="33"/>
      <c r="AA845" s="33"/>
      <c r="AB845" s="33"/>
      <c r="AC845" s="33"/>
      <c r="AD845" s="33"/>
      <c r="AE845" s="33"/>
      <c r="AT845" s="16" t="s">
        <v>135</v>
      </c>
      <c r="AU845" s="16" t="s">
        <v>83</v>
      </c>
    </row>
    <row r="846" spans="1:65" s="12" customFormat="1" ht="11.25">
      <c r="B846" s="196"/>
      <c r="C846" s="197"/>
      <c r="D846" s="191" t="s">
        <v>136</v>
      </c>
      <c r="E846" s="198" t="s">
        <v>1</v>
      </c>
      <c r="F846" s="199" t="s">
        <v>83</v>
      </c>
      <c r="G846" s="197"/>
      <c r="H846" s="200">
        <v>1</v>
      </c>
      <c r="I846" s="201"/>
      <c r="J846" s="197"/>
      <c r="K846" s="197"/>
      <c r="L846" s="202"/>
      <c r="M846" s="203"/>
      <c r="N846" s="204"/>
      <c r="O846" s="204"/>
      <c r="P846" s="204"/>
      <c r="Q846" s="204"/>
      <c r="R846" s="204"/>
      <c r="S846" s="204"/>
      <c r="T846" s="205"/>
      <c r="AT846" s="206" t="s">
        <v>136</v>
      </c>
      <c r="AU846" s="206" t="s">
        <v>83</v>
      </c>
      <c r="AV846" s="12" t="s">
        <v>85</v>
      </c>
      <c r="AW846" s="12" t="s">
        <v>31</v>
      </c>
      <c r="AX846" s="12" t="s">
        <v>75</v>
      </c>
      <c r="AY846" s="206" t="s">
        <v>126</v>
      </c>
    </row>
    <row r="847" spans="1:65" s="13" customFormat="1" ht="11.25">
      <c r="B847" s="207"/>
      <c r="C847" s="208"/>
      <c r="D847" s="191" t="s">
        <v>136</v>
      </c>
      <c r="E847" s="209" t="s">
        <v>1</v>
      </c>
      <c r="F847" s="210" t="s">
        <v>138</v>
      </c>
      <c r="G847" s="208"/>
      <c r="H847" s="211">
        <v>1</v>
      </c>
      <c r="I847" s="212"/>
      <c r="J847" s="208"/>
      <c r="K847" s="208"/>
      <c r="L847" s="213"/>
      <c r="M847" s="214"/>
      <c r="N847" s="215"/>
      <c r="O847" s="215"/>
      <c r="P847" s="215"/>
      <c r="Q847" s="215"/>
      <c r="R847" s="215"/>
      <c r="S847" s="215"/>
      <c r="T847" s="216"/>
      <c r="AT847" s="217" t="s">
        <v>136</v>
      </c>
      <c r="AU847" s="217" t="s">
        <v>83</v>
      </c>
      <c r="AV847" s="13" t="s">
        <v>133</v>
      </c>
      <c r="AW847" s="13" t="s">
        <v>31</v>
      </c>
      <c r="AX847" s="13" t="s">
        <v>83</v>
      </c>
      <c r="AY847" s="217" t="s">
        <v>126</v>
      </c>
    </row>
    <row r="848" spans="1:65" s="2" customFormat="1" ht="21.75" customHeight="1">
      <c r="A848" s="33"/>
      <c r="B848" s="34"/>
      <c r="C848" s="228" t="s">
        <v>721</v>
      </c>
      <c r="D848" s="228" t="s">
        <v>433</v>
      </c>
      <c r="E848" s="229" t="s">
        <v>814</v>
      </c>
      <c r="F848" s="230" t="s">
        <v>815</v>
      </c>
      <c r="G848" s="231" t="s">
        <v>142</v>
      </c>
      <c r="H848" s="232">
        <v>1</v>
      </c>
      <c r="I848" s="233"/>
      <c r="J848" s="234">
        <f>ROUND(I848*H848,2)</f>
        <v>0</v>
      </c>
      <c r="K848" s="230" t="s">
        <v>131</v>
      </c>
      <c r="L848" s="38"/>
      <c r="M848" s="235" t="s">
        <v>1</v>
      </c>
      <c r="N848" s="236" t="s">
        <v>40</v>
      </c>
      <c r="O848" s="70"/>
      <c r="P848" s="187">
        <f>O848*H848</f>
        <v>0</v>
      </c>
      <c r="Q848" s="187">
        <v>0</v>
      </c>
      <c r="R848" s="187">
        <f>Q848*H848</f>
        <v>0</v>
      </c>
      <c r="S848" s="187">
        <v>0</v>
      </c>
      <c r="T848" s="188">
        <f>S848*H848</f>
        <v>0</v>
      </c>
      <c r="U848" s="33"/>
      <c r="V848" s="33"/>
      <c r="W848" s="33"/>
      <c r="X848" s="33"/>
      <c r="Y848" s="33"/>
      <c r="Z848" s="33"/>
      <c r="AA848" s="33"/>
      <c r="AB848" s="33"/>
      <c r="AC848" s="33"/>
      <c r="AD848" s="33"/>
      <c r="AE848" s="33"/>
      <c r="AR848" s="189" t="s">
        <v>796</v>
      </c>
      <c r="AT848" s="189" t="s">
        <v>433</v>
      </c>
      <c r="AU848" s="189" t="s">
        <v>83</v>
      </c>
      <c r="AY848" s="16" t="s">
        <v>126</v>
      </c>
      <c r="BE848" s="190">
        <f>IF(N848="základní",J848,0)</f>
        <v>0</v>
      </c>
      <c r="BF848" s="190">
        <f>IF(N848="snížená",J848,0)</f>
        <v>0</v>
      </c>
      <c r="BG848" s="190">
        <f>IF(N848="zákl. přenesená",J848,0)</f>
        <v>0</v>
      </c>
      <c r="BH848" s="190">
        <f>IF(N848="sníž. přenesená",J848,0)</f>
        <v>0</v>
      </c>
      <c r="BI848" s="190">
        <f>IF(N848="nulová",J848,0)</f>
        <v>0</v>
      </c>
      <c r="BJ848" s="16" t="s">
        <v>83</v>
      </c>
      <c r="BK848" s="190">
        <f>ROUND(I848*H848,2)</f>
        <v>0</v>
      </c>
      <c r="BL848" s="16" t="s">
        <v>796</v>
      </c>
      <c r="BM848" s="189" t="s">
        <v>1800</v>
      </c>
    </row>
    <row r="849" spans="1:51" s="2" customFormat="1" ht="11.25">
      <c r="A849" s="33"/>
      <c r="B849" s="34"/>
      <c r="C849" s="35"/>
      <c r="D849" s="191" t="s">
        <v>135</v>
      </c>
      <c r="E849" s="35"/>
      <c r="F849" s="192" t="s">
        <v>815</v>
      </c>
      <c r="G849" s="35"/>
      <c r="H849" s="35"/>
      <c r="I849" s="193"/>
      <c r="J849" s="35"/>
      <c r="K849" s="35"/>
      <c r="L849" s="38"/>
      <c r="M849" s="194"/>
      <c r="N849" s="195"/>
      <c r="O849" s="70"/>
      <c r="P849" s="70"/>
      <c r="Q849" s="70"/>
      <c r="R849" s="70"/>
      <c r="S849" s="70"/>
      <c r="T849" s="71"/>
      <c r="U849" s="33"/>
      <c r="V849" s="33"/>
      <c r="W849" s="33"/>
      <c r="X849" s="33"/>
      <c r="Y849" s="33"/>
      <c r="Z849" s="33"/>
      <c r="AA849" s="33"/>
      <c r="AB849" s="33"/>
      <c r="AC849" s="33"/>
      <c r="AD849" s="33"/>
      <c r="AE849" s="33"/>
      <c r="AT849" s="16" t="s">
        <v>135</v>
      </c>
      <c r="AU849" s="16" t="s">
        <v>83</v>
      </c>
    </row>
    <row r="850" spans="1:51" s="12" customFormat="1" ht="11.25">
      <c r="B850" s="196"/>
      <c r="C850" s="197"/>
      <c r="D850" s="191" t="s">
        <v>136</v>
      </c>
      <c r="E850" s="198" t="s">
        <v>1</v>
      </c>
      <c r="F850" s="199" t="s">
        <v>83</v>
      </c>
      <c r="G850" s="197"/>
      <c r="H850" s="200">
        <v>1</v>
      </c>
      <c r="I850" s="201"/>
      <c r="J850" s="197"/>
      <c r="K850" s="197"/>
      <c r="L850" s="202"/>
      <c r="M850" s="203"/>
      <c r="N850" s="204"/>
      <c r="O850" s="204"/>
      <c r="P850" s="204"/>
      <c r="Q850" s="204"/>
      <c r="R850" s="204"/>
      <c r="S850" s="204"/>
      <c r="T850" s="205"/>
      <c r="AT850" s="206" t="s">
        <v>136</v>
      </c>
      <c r="AU850" s="206" t="s">
        <v>83</v>
      </c>
      <c r="AV850" s="12" t="s">
        <v>85</v>
      </c>
      <c r="AW850" s="12" t="s">
        <v>31</v>
      </c>
      <c r="AX850" s="12" t="s">
        <v>75</v>
      </c>
      <c r="AY850" s="206" t="s">
        <v>126</v>
      </c>
    </row>
    <row r="851" spans="1:51" s="13" customFormat="1" ht="11.25">
      <c r="B851" s="207"/>
      <c r="C851" s="208"/>
      <c r="D851" s="191" t="s">
        <v>136</v>
      </c>
      <c r="E851" s="209" t="s">
        <v>1</v>
      </c>
      <c r="F851" s="210" t="s">
        <v>138</v>
      </c>
      <c r="G851" s="208"/>
      <c r="H851" s="211">
        <v>1</v>
      </c>
      <c r="I851" s="212"/>
      <c r="J851" s="208"/>
      <c r="K851" s="208"/>
      <c r="L851" s="213"/>
      <c r="M851" s="237"/>
      <c r="N851" s="238"/>
      <c r="O851" s="238"/>
      <c r="P851" s="238"/>
      <c r="Q851" s="238"/>
      <c r="R851" s="238"/>
      <c r="S851" s="238"/>
      <c r="T851" s="239"/>
      <c r="AT851" s="217" t="s">
        <v>136</v>
      </c>
      <c r="AU851" s="217" t="s">
        <v>83</v>
      </c>
      <c r="AV851" s="13" t="s">
        <v>133</v>
      </c>
      <c r="AW851" s="13" t="s">
        <v>31</v>
      </c>
      <c r="AX851" s="13" t="s">
        <v>83</v>
      </c>
      <c r="AY851" s="217" t="s">
        <v>126</v>
      </c>
    </row>
    <row r="852" spans="1:51" s="2" customFormat="1" ht="6.95" customHeight="1">
      <c r="A852" s="33"/>
      <c r="B852" s="53"/>
      <c r="C852" s="54"/>
      <c r="D852" s="54"/>
      <c r="E852" s="54"/>
      <c r="F852" s="54"/>
      <c r="G852" s="54"/>
      <c r="H852" s="54"/>
      <c r="I852" s="54"/>
      <c r="J852" s="54"/>
      <c r="K852" s="54"/>
      <c r="L852" s="38"/>
      <c r="M852" s="33"/>
      <c r="O852" s="33"/>
      <c r="P852" s="33"/>
      <c r="Q852" s="33"/>
      <c r="R852" s="33"/>
      <c r="S852" s="33"/>
      <c r="T852" s="33"/>
      <c r="U852" s="33"/>
      <c r="V852" s="33"/>
      <c r="W852" s="33"/>
      <c r="X852" s="33"/>
      <c r="Y852" s="33"/>
      <c r="Z852" s="33"/>
      <c r="AA852" s="33"/>
      <c r="AB852" s="33"/>
      <c r="AC852" s="33"/>
      <c r="AD852" s="33"/>
      <c r="AE852" s="33"/>
    </row>
  </sheetData>
  <sheetProtection password="CF50" sheet="1" objects="1" scenarios="1" formatColumns="0" formatRows="0" autoFilter="0"/>
  <autoFilter ref="C119:K851"/>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94</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1801</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ROUND((SUM(BE117:BE148)),  2)</f>
        <v>0</v>
      </c>
      <c r="G33" s="33"/>
      <c r="H33" s="33"/>
      <c r="I33" s="123">
        <v>0.21</v>
      </c>
      <c r="J33" s="122">
        <f>ROUND(((SUM(BE117:BE148))*I33),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ROUND((SUM(BF117:BF148)),  2)</f>
        <v>0</v>
      </c>
      <c r="G34" s="33"/>
      <c r="H34" s="33"/>
      <c r="I34" s="123">
        <v>0.15</v>
      </c>
      <c r="J34" s="122">
        <f>ROUND(((SUM(BF117:BF148))*I34),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ROUND((SUM(BG117:BG148)),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ROUND((SUM(BH117:BH148)),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ROUND((SUM(BI117:BI148)),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04 - Přeprava mechanizace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109</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110</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Zruč nad Sázavou - Červené Janovice</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99</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0" t="str">
        <f>E9</f>
        <v>SO 04 - Přeprava mechanizace</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30. 11. 2022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Hospodková Marcela</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111</v>
      </c>
      <c r="D116" s="155" t="s">
        <v>60</v>
      </c>
      <c r="E116" s="155" t="s">
        <v>56</v>
      </c>
      <c r="F116" s="155" t="s">
        <v>57</v>
      </c>
      <c r="G116" s="155" t="s">
        <v>112</v>
      </c>
      <c r="H116" s="155" t="s">
        <v>113</v>
      </c>
      <c r="I116" s="155" t="s">
        <v>114</v>
      </c>
      <c r="J116" s="155" t="s">
        <v>103</v>
      </c>
      <c r="K116" s="156" t="s">
        <v>115</v>
      </c>
      <c r="L116" s="157"/>
      <c r="M116" s="74" t="s">
        <v>1</v>
      </c>
      <c r="N116" s="75" t="s">
        <v>39</v>
      </c>
      <c r="O116" s="75" t="s">
        <v>116</v>
      </c>
      <c r="P116" s="75" t="s">
        <v>117</v>
      </c>
      <c r="Q116" s="75" t="s">
        <v>118</v>
      </c>
      <c r="R116" s="75" t="s">
        <v>119</v>
      </c>
      <c r="S116" s="75" t="s">
        <v>120</v>
      </c>
      <c r="T116" s="76" t="s">
        <v>121</v>
      </c>
      <c r="U116" s="152"/>
      <c r="V116" s="152"/>
      <c r="W116" s="152"/>
      <c r="X116" s="152"/>
      <c r="Y116" s="152"/>
      <c r="Z116" s="152"/>
      <c r="AA116" s="152"/>
      <c r="AB116" s="152"/>
      <c r="AC116" s="152"/>
      <c r="AD116" s="152"/>
      <c r="AE116" s="152"/>
    </row>
    <row r="117" spans="1:65" s="2" customFormat="1" ht="22.9" customHeight="1">
      <c r="A117" s="33"/>
      <c r="B117" s="34"/>
      <c r="C117" s="81" t="s">
        <v>122</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105</v>
      </c>
      <c r="BK117" s="162">
        <f>BK118</f>
        <v>0</v>
      </c>
    </row>
    <row r="118" spans="1:65" s="11" customFormat="1" ht="25.9" customHeight="1">
      <c r="B118" s="163"/>
      <c r="C118" s="164"/>
      <c r="D118" s="165" t="s">
        <v>74</v>
      </c>
      <c r="E118" s="166" t="s">
        <v>791</v>
      </c>
      <c r="F118" s="166" t="s">
        <v>792</v>
      </c>
      <c r="G118" s="164"/>
      <c r="H118" s="164"/>
      <c r="I118" s="167"/>
      <c r="J118" s="168">
        <f>BK118</f>
        <v>0</v>
      </c>
      <c r="K118" s="164"/>
      <c r="L118" s="169"/>
      <c r="M118" s="170"/>
      <c r="N118" s="171"/>
      <c r="O118" s="171"/>
      <c r="P118" s="172">
        <f>SUM(P119:P148)</f>
        <v>0</v>
      </c>
      <c r="Q118" s="171"/>
      <c r="R118" s="172">
        <f>SUM(R119:R148)</f>
        <v>0</v>
      </c>
      <c r="S118" s="171"/>
      <c r="T118" s="173">
        <f>SUM(T119:T148)</f>
        <v>0</v>
      </c>
      <c r="AR118" s="174" t="s">
        <v>133</v>
      </c>
      <c r="AT118" s="175" t="s">
        <v>74</v>
      </c>
      <c r="AU118" s="175" t="s">
        <v>75</v>
      </c>
      <c r="AY118" s="174" t="s">
        <v>126</v>
      </c>
      <c r="BK118" s="176">
        <f>SUM(BK119:BK148)</f>
        <v>0</v>
      </c>
    </row>
    <row r="119" spans="1:65" s="2" customFormat="1" ht="24.2" customHeight="1">
      <c r="A119" s="33"/>
      <c r="B119" s="34"/>
      <c r="C119" s="228" t="s">
        <v>83</v>
      </c>
      <c r="D119" s="228" t="s">
        <v>433</v>
      </c>
      <c r="E119" s="229" t="s">
        <v>1802</v>
      </c>
      <c r="F119" s="230" t="s">
        <v>1803</v>
      </c>
      <c r="G119" s="231" t="s">
        <v>142</v>
      </c>
      <c r="H119" s="232">
        <v>6</v>
      </c>
      <c r="I119" s="233"/>
      <c r="J119" s="234">
        <f>ROUND(I119*H119,2)</f>
        <v>0</v>
      </c>
      <c r="K119" s="230" t="s">
        <v>131</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796</v>
      </c>
      <c r="AT119" s="189" t="s">
        <v>433</v>
      </c>
      <c r="AU119" s="189" t="s">
        <v>83</v>
      </c>
      <c r="AY119" s="16" t="s">
        <v>126</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796</v>
      </c>
      <c r="BM119" s="189" t="s">
        <v>1804</v>
      </c>
    </row>
    <row r="120" spans="1:65" s="2" customFormat="1" ht="58.5">
      <c r="A120" s="33"/>
      <c r="B120" s="34"/>
      <c r="C120" s="35"/>
      <c r="D120" s="191" t="s">
        <v>135</v>
      </c>
      <c r="E120" s="35"/>
      <c r="F120" s="192" t="s">
        <v>1805</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135</v>
      </c>
      <c r="AU120" s="16" t="s">
        <v>83</v>
      </c>
    </row>
    <row r="121" spans="1:65" s="14" customFormat="1" ht="11.25">
      <c r="B121" s="218"/>
      <c r="C121" s="219"/>
      <c r="D121" s="191" t="s">
        <v>136</v>
      </c>
      <c r="E121" s="220" t="s">
        <v>1</v>
      </c>
      <c r="F121" s="221" t="s">
        <v>1806</v>
      </c>
      <c r="G121" s="219"/>
      <c r="H121" s="220" t="s">
        <v>1</v>
      </c>
      <c r="I121" s="222"/>
      <c r="J121" s="219"/>
      <c r="K121" s="219"/>
      <c r="L121" s="223"/>
      <c r="M121" s="224"/>
      <c r="N121" s="225"/>
      <c r="O121" s="225"/>
      <c r="P121" s="225"/>
      <c r="Q121" s="225"/>
      <c r="R121" s="225"/>
      <c r="S121" s="225"/>
      <c r="T121" s="226"/>
      <c r="AT121" s="227" t="s">
        <v>136</v>
      </c>
      <c r="AU121" s="227" t="s">
        <v>83</v>
      </c>
      <c r="AV121" s="14" t="s">
        <v>83</v>
      </c>
      <c r="AW121" s="14" t="s">
        <v>31</v>
      </c>
      <c r="AX121" s="14" t="s">
        <v>75</v>
      </c>
      <c r="AY121" s="227" t="s">
        <v>126</v>
      </c>
    </row>
    <row r="122" spans="1:65" s="12" customFormat="1" ht="11.25">
      <c r="B122" s="196"/>
      <c r="C122" s="197"/>
      <c r="D122" s="191" t="s">
        <v>136</v>
      </c>
      <c r="E122" s="198" t="s">
        <v>1</v>
      </c>
      <c r="F122" s="199" t="s">
        <v>883</v>
      </c>
      <c r="G122" s="197"/>
      <c r="H122" s="200">
        <v>2</v>
      </c>
      <c r="I122" s="201"/>
      <c r="J122" s="197"/>
      <c r="K122" s="197"/>
      <c r="L122" s="202"/>
      <c r="M122" s="203"/>
      <c r="N122" s="204"/>
      <c r="O122" s="204"/>
      <c r="P122" s="204"/>
      <c r="Q122" s="204"/>
      <c r="R122" s="204"/>
      <c r="S122" s="204"/>
      <c r="T122" s="205"/>
      <c r="AT122" s="206" t="s">
        <v>136</v>
      </c>
      <c r="AU122" s="206" t="s">
        <v>83</v>
      </c>
      <c r="AV122" s="12" t="s">
        <v>85</v>
      </c>
      <c r="AW122" s="12" t="s">
        <v>31</v>
      </c>
      <c r="AX122" s="12" t="s">
        <v>75</v>
      </c>
      <c r="AY122" s="206" t="s">
        <v>126</v>
      </c>
    </row>
    <row r="123" spans="1:65" s="14" customFormat="1" ht="11.25">
      <c r="B123" s="218"/>
      <c r="C123" s="219"/>
      <c r="D123" s="191" t="s">
        <v>136</v>
      </c>
      <c r="E123" s="220" t="s">
        <v>1</v>
      </c>
      <c r="F123" s="221" t="s">
        <v>1807</v>
      </c>
      <c r="G123" s="219"/>
      <c r="H123" s="220" t="s">
        <v>1</v>
      </c>
      <c r="I123" s="222"/>
      <c r="J123" s="219"/>
      <c r="K123" s="219"/>
      <c r="L123" s="223"/>
      <c r="M123" s="224"/>
      <c r="N123" s="225"/>
      <c r="O123" s="225"/>
      <c r="P123" s="225"/>
      <c r="Q123" s="225"/>
      <c r="R123" s="225"/>
      <c r="S123" s="225"/>
      <c r="T123" s="226"/>
      <c r="AT123" s="227" t="s">
        <v>136</v>
      </c>
      <c r="AU123" s="227" t="s">
        <v>83</v>
      </c>
      <c r="AV123" s="14" t="s">
        <v>83</v>
      </c>
      <c r="AW123" s="14" t="s">
        <v>31</v>
      </c>
      <c r="AX123" s="14" t="s">
        <v>75</v>
      </c>
      <c r="AY123" s="227" t="s">
        <v>126</v>
      </c>
    </row>
    <row r="124" spans="1:65" s="12" customFormat="1" ht="11.25">
      <c r="B124" s="196"/>
      <c r="C124" s="197"/>
      <c r="D124" s="191" t="s">
        <v>136</v>
      </c>
      <c r="E124" s="198" t="s">
        <v>1</v>
      </c>
      <c r="F124" s="199" t="s">
        <v>883</v>
      </c>
      <c r="G124" s="197"/>
      <c r="H124" s="200">
        <v>2</v>
      </c>
      <c r="I124" s="201"/>
      <c r="J124" s="197"/>
      <c r="K124" s="197"/>
      <c r="L124" s="202"/>
      <c r="M124" s="203"/>
      <c r="N124" s="204"/>
      <c r="O124" s="204"/>
      <c r="P124" s="204"/>
      <c r="Q124" s="204"/>
      <c r="R124" s="204"/>
      <c r="S124" s="204"/>
      <c r="T124" s="205"/>
      <c r="AT124" s="206" t="s">
        <v>136</v>
      </c>
      <c r="AU124" s="206" t="s">
        <v>83</v>
      </c>
      <c r="AV124" s="12" t="s">
        <v>85</v>
      </c>
      <c r="AW124" s="12" t="s">
        <v>31</v>
      </c>
      <c r="AX124" s="12" t="s">
        <v>75</v>
      </c>
      <c r="AY124" s="206" t="s">
        <v>126</v>
      </c>
    </row>
    <row r="125" spans="1:65" s="14" customFormat="1" ht="11.25">
      <c r="B125" s="218"/>
      <c r="C125" s="219"/>
      <c r="D125" s="191" t="s">
        <v>136</v>
      </c>
      <c r="E125" s="220" t="s">
        <v>1</v>
      </c>
      <c r="F125" s="221" t="s">
        <v>1808</v>
      </c>
      <c r="G125" s="219"/>
      <c r="H125" s="220" t="s">
        <v>1</v>
      </c>
      <c r="I125" s="222"/>
      <c r="J125" s="219"/>
      <c r="K125" s="219"/>
      <c r="L125" s="223"/>
      <c r="M125" s="224"/>
      <c r="N125" s="225"/>
      <c r="O125" s="225"/>
      <c r="P125" s="225"/>
      <c r="Q125" s="225"/>
      <c r="R125" s="225"/>
      <c r="S125" s="225"/>
      <c r="T125" s="226"/>
      <c r="AT125" s="227" t="s">
        <v>136</v>
      </c>
      <c r="AU125" s="227" t="s">
        <v>83</v>
      </c>
      <c r="AV125" s="14" t="s">
        <v>83</v>
      </c>
      <c r="AW125" s="14" t="s">
        <v>31</v>
      </c>
      <c r="AX125" s="14" t="s">
        <v>75</v>
      </c>
      <c r="AY125" s="227" t="s">
        <v>126</v>
      </c>
    </row>
    <row r="126" spans="1:65" s="12" customFormat="1" ht="11.25">
      <c r="B126" s="196"/>
      <c r="C126" s="197"/>
      <c r="D126" s="191" t="s">
        <v>136</v>
      </c>
      <c r="E126" s="198" t="s">
        <v>1</v>
      </c>
      <c r="F126" s="199" t="s">
        <v>883</v>
      </c>
      <c r="G126" s="197"/>
      <c r="H126" s="200">
        <v>2</v>
      </c>
      <c r="I126" s="201"/>
      <c r="J126" s="197"/>
      <c r="K126" s="197"/>
      <c r="L126" s="202"/>
      <c r="M126" s="203"/>
      <c r="N126" s="204"/>
      <c r="O126" s="204"/>
      <c r="P126" s="204"/>
      <c r="Q126" s="204"/>
      <c r="R126" s="204"/>
      <c r="S126" s="204"/>
      <c r="T126" s="205"/>
      <c r="AT126" s="206" t="s">
        <v>136</v>
      </c>
      <c r="AU126" s="206" t="s">
        <v>83</v>
      </c>
      <c r="AV126" s="12" t="s">
        <v>85</v>
      </c>
      <c r="AW126" s="12" t="s">
        <v>31</v>
      </c>
      <c r="AX126" s="12" t="s">
        <v>75</v>
      </c>
      <c r="AY126" s="206" t="s">
        <v>126</v>
      </c>
    </row>
    <row r="127" spans="1:65" s="13" customFormat="1" ht="11.25">
      <c r="B127" s="207"/>
      <c r="C127" s="208"/>
      <c r="D127" s="191" t="s">
        <v>136</v>
      </c>
      <c r="E127" s="209" t="s">
        <v>1</v>
      </c>
      <c r="F127" s="210" t="s">
        <v>138</v>
      </c>
      <c r="G127" s="208"/>
      <c r="H127" s="211">
        <v>6</v>
      </c>
      <c r="I127" s="212"/>
      <c r="J127" s="208"/>
      <c r="K127" s="208"/>
      <c r="L127" s="213"/>
      <c r="M127" s="214"/>
      <c r="N127" s="215"/>
      <c r="O127" s="215"/>
      <c r="P127" s="215"/>
      <c r="Q127" s="215"/>
      <c r="R127" s="215"/>
      <c r="S127" s="215"/>
      <c r="T127" s="216"/>
      <c r="AT127" s="217" t="s">
        <v>136</v>
      </c>
      <c r="AU127" s="217" t="s">
        <v>83</v>
      </c>
      <c r="AV127" s="13" t="s">
        <v>133</v>
      </c>
      <c r="AW127" s="13" t="s">
        <v>31</v>
      </c>
      <c r="AX127" s="13" t="s">
        <v>83</v>
      </c>
      <c r="AY127" s="217" t="s">
        <v>126</v>
      </c>
    </row>
    <row r="128" spans="1:65" s="2" customFormat="1" ht="33" customHeight="1">
      <c r="A128" s="33"/>
      <c r="B128" s="34"/>
      <c r="C128" s="228" t="s">
        <v>85</v>
      </c>
      <c r="D128" s="228" t="s">
        <v>433</v>
      </c>
      <c r="E128" s="229" t="s">
        <v>1809</v>
      </c>
      <c r="F128" s="230" t="s">
        <v>1810</v>
      </c>
      <c r="G128" s="231" t="s">
        <v>142</v>
      </c>
      <c r="H128" s="232">
        <v>20</v>
      </c>
      <c r="I128" s="233"/>
      <c r="J128" s="234">
        <f>ROUND(I128*H128,2)</f>
        <v>0</v>
      </c>
      <c r="K128" s="230" t="s">
        <v>131</v>
      </c>
      <c r="L128" s="38"/>
      <c r="M128" s="235" t="s">
        <v>1</v>
      </c>
      <c r="N128" s="236" t="s">
        <v>40</v>
      </c>
      <c r="O128" s="70"/>
      <c r="P128" s="187">
        <f>O128*H128</f>
        <v>0</v>
      </c>
      <c r="Q128" s="187">
        <v>0</v>
      </c>
      <c r="R128" s="187">
        <f>Q128*H128</f>
        <v>0</v>
      </c>
      <c r="S128" s="187">
        <v>0</v>
      </c>
      <c r="T128" s="188">
        <f>S128*H128</f>
        <v>0</v>
      </c>
      <c r="U128" s="33"/>
      <c r="V128" s="33"/>
      <c r="W128" s="33"/>
      <c r="X128" s="33"/>
      <c r="Y128" s="33"/>
      <c r="Z128" s="33"/>
      <c r="AA128" s="33"/>
      <c r="AB128" s="33"/>
      <c r="AC128" s="33"/>
      <c r="AD128" s="33"/>
      <c r="AE128" s="33"/>
      <c r="AR128" s="189" t="s">
        <v>796</v>
      </c>
      <c r="AT128" s="189" t="s">
        <v>433</v>
      </c>
      <c r="AU128" s="189" t="s">
        <v>83</v>
      </c>
      <c r="AY128" s="16" t="s">
        <v>126</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796</v>
      </c>
      <c r="BM128" s="189" t="s">
        <v>1811</v>
      </c>
    </row>
    <row r="129" spans="1:51" s="2" customFormat="1" ht="58.5">
      <c r="A129" s="33"/>
      <c r="B129" s="34"/>
      <c r="C129" s="35"/>
      <c r="D129" s="191" t="s">
        <v>135</v>
      </c>
      <c r="E129" s="35"/>
      <c r="F129" s="192" t="s">
        <v>1812</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135</v>
      </c>
      <c r="AU129" s="16" t="s">
        <v>83</v>
      </c>
    </row>
    <row r="130" spans="1:51" s="14" customFormat="1" ht="11.25">
      <c r="B130" s="218"/>
      <c r="C130" s="219"/>
      <c r="D130" s="191" t="s">
        <v>136</v>
      </c>
      <c r="E130" s="220" t="s">
        <v>1</v>
      </c>
      <c r="F130" s="221" t="s">
        <v>1813</v>
      </c>
      <c r="G130" s="219"/>
      <c r="H130" s="220" t="s">
        <v>1</v>
      </c>
      <c r="I130" s="222"/>
      <c r="J130" s="219"/>
      <c r="K130" s="219"/>
      <c r="L130" s="223"/>
      <c r="M130" s="224"/>
      <c r="N130" s="225"/>
      <c r="O130" s="225"/>
      <c r="P130" s="225"/>
      <c r="Q130" s="225"/>
      <c r="R130" s="225"/>
      <c r="S130" s="225"/>
      <c r="T130" s="226"/>
      <c r="AT130" s="227" t="s">
        <v>136</v>
      </c>
      <c r="AU130" s="227" t="s">
        <v>83</v>
      </c>
      <c r="AV130" s="14" t="s">
        <v>83</v>
      </c>
      <c r="AW130" s="14" t="s">
        <v>31</v>
      </c>
      <c r="AX130" s="14" t="s">
        <v>75</v>
      </c>
      <c r="AY130" s="227" t="s">
        <v>126</v>
      </c>
    </row>
    <row r="131" spans="1:51" s="12" customFormat="1" ht="11.25">
      <c r="B131" s="196"/>
      <c r="C131" s="197"/>
      <c r="D131" s="191" t="s">
        <v>136</v>
      </c>
      <c r="E131" s="198" t="s">
        <v>1</v>
      </c>
      <c r="F131" s="199" t="s">
        <v>699</v>
      </c>
      <c r="G131" s="197"/>
      <c r="H131" s="200">
        <v>8</v>
      </c>
      <c r="I131" s="201"/>
      <c r="J131" s="197"/>
      <c r="K131" s="197"/>
      <c r="L131" s="202"/>
      <c r="M131" s="203"/>
      <c r="N131" s="204"/>
      <c r="O131" s="204"/>
      <c r="P131" s="204"/>
      <c r="Q131" s="204"/>
      <c r="R131" s="204"/>
      <c r="S131" s="204"/>
      <c r="T131" s="205"/>
      <c r="AT131" s="206" t="s">
        <v>136</v>
      </c>
      <c r="AU131" s="206" t="s">
        <v>83</v>
      </c>
      <c r="AV131" s="12" t="s">
        <v>85</v>
      </c>
      <c r="AW131" s="12" t="s">
        <v>31</v>
      </c>
      <c r="AX131" s="12" t="s">
        <v>75</v>
      </c>
      <c r="AY131" s="206" t="s">
        <v>126</v>
      </c>
    </row>
    <row r="132" spans="1:51" s="14" customFormat="1" ht="11.25">
      <c r="B132" s="218"/>
      <c r="C132" s="219"/>
      <c r="D132" s="191" t="s">
        <v>136</v>
      </c>
      <c r="E132" s="220" t="s">
        <v>1</v>
      </c>
      <c r="F132" s="221" t="s">
        <v>1814</v>
      </c>
      <c r="G132" s="219"/>
      <c r="H132" s="220" t="s">
        <v>1</v>
      </c>
      <c r="I132" s="222"/>
      <c r="J132" s="219"/>
      <c r="K132" s="219"/>
      <c r="L132" s="223"/>
      <c r="M132" s="224"/>
      <c r="N132" s="225"/>
      <c r="O132" s="225"/>
      <c r="P132" s="225"/>
      <c r="Q132" s="225"/>
      <c r="R132" s="225"/>
      <c r="S132" s="225"/>
      <c r="T132" s="226"/>
      <c r="AT132" s="227" t="s">
        <v>136</v>
      </c>
      <c r="AU132" s="227" t="s">
        <v>83</v>
      </c>
      <c r="AV132" s="14" t="s">
        <v>83</v>
      </c>
      <c r="AW132" s="14" t="s">
        <v>31</v>
      </c>
      <c r="AX132" s="14" t="s">
        <v>75</v>
      </c>
      <c r="AY132" s="227" t="s">
        <v>126</v>
      </c>
    </row>
    <row r="133" spans="1:51" s="12" customFormat="1" ht="11.25">
      <c r="B133" s="196"/>
      <c r="C133" s="197"/>
      <c r="D133" s="191" t="s">
        <v>136</v>
      </c>
      <c r="E133" s="198" t="s">
        <v>1</v>
      </c>
      <c r="F133" s="199" t="s">
        <v>883</v>
      </c>
      <c r="G133" s="197"/>
      <c r="H133" s="200">
        <v>2</v>
      </c>
      <c r="I133" s="201"/>
      <c r="J133" s="197"/>
      <c r="K133" s="197"/>
      <c r="L133" s="202"/>
      <c r="M133" s="203"/>
      <c r="N133" s="204"/>
      <c r="O133" s="204"/>
      <c r="P133" s="204"/>
      <c r="Q133" s="204"/>
      <c r="R133" s="204"/>
      <c r="S133" s="204"/>
      <c r="T133" s="205"/>
      <c r="AT133" s="206" t="s">
        <v>136</v>
      </c>
      <c r="AU133" s="206" t="s">
        <v>83</v>
      </c>
      <c r="AV133" s="12" t="s">
        <v>85</v>
      </c>
      <c r="AW133" s="12" t="s">
        <v>31</v>
      </c>
      <c r="AX133" s="12" t="s">
        <v>75</v>
      </c>
      <c r="AY133" s="206" t="s">
        <v>126</v>
      </c>
    </row>
    <row r="134" spans="1:51" s="14" customFormat="1" ht="11.25">
      <c r="B134" s="218"/>
      <c r="C134" s="219"/>
      <c r="D134" s="191" t="s">
        <v>136</v>
      </c>
      <c r="E134" s="220" t="s">
        <v>1</v>
      </c>
      <c r="F134" s="221" t="s">
        <v>1815</v>
      </c>
      <c r="G134" s="219"/>
      <c r="H134" s="220" t="s">
        <v>1</v>
      </c>
      <c r="I134" s="222"/>
      <c r="J134" s="219"/>
      <c r="K134" s="219"/>
      <c r="L134" s="223"/>
      <c r="M134" s="224"/>
      <c r="N134" s="225"/>
      <c r="O134" s="225"/>
      <c r="P134" s="225"/>
      <c r="Q134" s="225"/>
      <c r="R134" s="225"/>
      <c r="S134" s="225"/>
      <c r="T134" s="226"/>
      <c r="AT134" s="227" t="s">
        <v>136</v>
      </c>
      <c r="AU134" s="227" t="s">
        <v>83</v>
      </c>
      <c r="AV134" s="14" t="s">
        <v>83</v>
      </c>
      <c r="AW134" s="14" t="s">
        <v>31</v>
      </c>
      <c r="AX134" s="14" t="s">
        <v>75</v>
      </c>
      <c r="AY134" s="227" t="s">
        <v>126</v>
      </c>
    </row>
    <row r="135" spans="1:51" s="12" customFormat="1" ht="11.25">
      <c r="B135" s="196"/>
      <c r="C135" s="197"/>
      <c r="D135" s="191" t="s">
        <v>136</v>
      </c>
      <c r="E135" s="198" t="s">
        <v>1</v>
      </c>
      <c r="F135" s="199" t="s">
        <v>83</v>
      </c>
      <c r="G135" s="197"/>
      <c r="H135" s="200">
        <v>1</v>
      </c>
      <c r="I135" s="201"/>
      <c r="J135" s="197"/>
      <c r="K135" s="197"/>
      <c r="L135" s="202"/>
      <c r="M135" s="203"/>
      <c r="N135" s="204"/>
      <c r="O135" s="204"/>
      <c r="P135" s="204"/>
      <c r="Q135" s="204"/>
      <c r="R135" s="204"/>
      <c r="S135" s="204"/>
      <c r="T135" s="205"/>
      <c r="AT135" s="206" t="s">
        <v>136</v>
      </c>
      <c r="AU135" s="206" t="s">
        <v>83</v>
      </c>
      <c r="AV135" s="12" t="s">
        <v>85</v>
      </c>
      <c r="AW135" s="12" t="s">
        <v>31</v>
      </c>
      <c r="AX135" s="12" t="s">
        <v>75</v>
      </c>
      <c r="AY135" s="206" t="s">
        <v>126</v>
      </c>
    </row>
    <row r="136" spans="1:51" s="14" customFormat="1" ht="11.25">
      <c r="B136" s="218"/>
      <c r="C136" s="219"/>
      <c r="D136" s="191" t="s">
        <v>136</v>
      </c>
      <c r="E136" s="220" t="s">
        <v>1</v>
      </c>
      <c r="F136" s="221" t="s">
        <v>1816</v>
      </c>
      <c r="G136" s="219"/>
      <c r="H136" s="220" t="s">
        <v>1</v>
      </c>
      <c r="I136" s="222"/>
      <c r="J136" s="219"/>
      <c r="K136" s="219"/>
      <c r="L136" s="223"/>
      <c r="M136" s="224"/>
      <c r="N136" s="225"/>
      <c r="O136" s="225"/>
      <c r="P136" s="225"/>
      <c r="Q136" s="225"/>
      <c r="R136" s="225"/>
      <c r="S136" s="225"/>
      <c r="T136" s="226"/>
      <c r="AT136" s="227" t="s">
        <v>136</v>
      </c>
      <c r="AU136" s="227" t="s">
        <v>83</v>
      </c>
      <c r="AV136" s="14" t="s">
        <v>83</v>
      </c>
      <c r="AW136" s="14" t="s">
        <v>31</v>
      </c>
      <c r="AX136" s="14" t="s">
        <v>75</v>
      </c>
      <c r="AY136" s="227" t="s">
        <v>126</v>
      </c>
    </row>
    <row r="137" spans="1:51" s="12" customFormat="1" ht="11.25">
      <c r="B137" s="196"/>
      <c r="C137" s="197"/>
      <c r="D137" s="191" t="s">
        <v>136</v>
      </c>
      <c r="E137" s="198" t="s">
        <v>1</v>
      </c>
      <c r="F137" s="199" t="s">
        <v>883</v>
      </c>
      <c r="G137" s="197"/>
      <c r="H137" s="200">
        <v>2</v>
      </c>
      <c r="I137" s="201"/>
      <c r="J137" s="197"/>
      <c r="K137" s="197"/>
      <c r="L137" s="202"/>
      <c r="M137" s="203"/>
      <c r="N137" s="204"/>
      <c r="O137" s="204"/>
      <c r="P137" s="204"/>
      <c r="Q137" s="204"/>
      <c r="R137" s="204"/>
      <c r="S137" s="204"/>
      <c r="T137" s="205"/>
      <c r="AT137" s="206" t="s">
        <v>136</v>
      </c>
      <c r="AU137" s="206" t="s">
        <v>83</v>
      </c>
      <c r="AV137" s="12" t="s">
        <v>85</v>
      </c>
      <c r="AW137" s="12" t="s">
        <v>31</v>
      </c>
      <c r="AX137" s="12" t="s">
        <v>75</v>
      </c>
      <c r="AY137" s="206" t="s">
        <v>126</v>
      </c>
    </row>
    <row r="138" spans="1:51" s="14" customFormat="1" ht="11.25">
      <c r="B138" s="218"/>
      <c r="C138" s="219"/>
      <c r="D138" s="191" t="s">
        <v>136</v>
      </c>
      <c r="E138" s="220" t="s">
        <v>1</v>
      </c>
      <c r="F138" s="221" t="s">
        <v>1817</v>
      </c>
      <c r="G138" s="219"/>
      <c r="H138" s="220" t="s">
        <v>1</v>
      </c>
      <c r="I138" s="222"/>
      <c r="J138" s="219"/>
      <c r="K138" s="219"/>
      <c r="L138" s="223"/>
      <c r="M138" s="224"/>
      <c r="N138" s="225"/>
      <c r="O138" s="225"/>
      <c r="P138" s="225"/>
      <c r="Q138" s="225"/>
      <c r="R138" s="225"/>
      <c r="S138" s="225"/>
      <c r="T138" s="226"/>
      <c r="AT138" s="227" t="s">
        <v>136</v>
      </c>
      <c r="AU138" s="227" t="s">
        <v>83</v>
      </c>
      <c r="AV138" s="14" t="s">
        <v>83</v>
      </c>
      <c r="AW138" s="14" t="s">
        <v>31</v>
      </c>
      <c r="AX138" s="14" t="s">
        <v>75</v>
      </c>
      <c r="AY138" s="227" t="s">
        <v>126</v>
      </c>
    </row>
    <row r="139" spans="1:51" s="12" customFormat="1" ht="11.25">
      <c r="B139" s="196"/>
      <c r="C139" s="197"/>
      <c r="D139" s="191" t="s">
        <v>136</v>
      </c>
      <c r="E139" s="198" t="s">
        <v>1</v>
      </c>
      <c r="F139" s="199" t="s">
        <v>883</v>
      </c>
      <c r="G139" s="197"/>
      <c r="H139" s="200">
        <v>2</v>
      </c>
      <c r="I139" s="201"/>
      <c r="J139" s="197"/>
      <c r="K139" s="197"/>
      <c r="L139" s="202"/>
      <c r="M139" s="203"/>
      <c r="N139" s="204"/>
      <c r="O139" s="204"/>
      <c r="P139" s="204"/>
      <c r="Q139" s="204"/>
      <c r="R139" s="204"/>
      <c r="S139" s="204"/>
      <c r="T139" s="205"/>
      <c r="AT139" s="206" t="s">
        <v>136</v>
      </c>
      <c r="AU139" s="206" t="s">
        <v>83</v>
      </c>
      <c r="AV139" s="12" t="s">
        <v>85</v>
      </c>
      <c r="AW139" s="12" t="s">
        <v>31</v>
      </c>
      <c r="AX139" s="12" t="s">
        <v>75</v>
      </c>
      <c r="AY139" s="206" t="s">
        <v>126</v>
      </c>
    </row>
    <row r="140" spans="1:51" s="14" customFormat="1" ht="11.25">
      <c r="B140" s="218"/>
      <c r="C140" s="219"/>
      <c r="D140" s="191" t="s">
        <v>136</v>
      </c>
      <c r="E140" s="220" t="s">
        <v>1</v>
      </c>
      <c r="F140" s="221" t="s">
        <v>1818</v>
      </c>
      <c r="G140" s="219"/>
      <c r="H140" s="220" t="s">
        <v>1</v>
      </c>
      <c r="I140" s="222"/>
      <c r="J140" s="219"/>
      <c r="K140" s="219"/>
      <c r="L140" s="223"/>
      <c r="M140" s="224"/>
      <c r="N140" s="225"/>
      <c r="O140" s="225"/>
      <c r="P140" s="225"/>
      <c r="Q140" s="225"/>
      <c r="R140" s="225"/>
      <c r="S140" s="225"/>
      <c r="T140" s="226"/>
      <c r="AT140" s="227" t="s">
        <v>136</v>
      </c>
      <c r="AU140" s="227" t="s">
        <v>83</v>
      </c>
      <c r="AV140" s="14" t="s">
        <v>83</v>
      </c>
      <c r="AW140" s="14" t="s">
        <v>31</v>
      </c>
      <c r="AX140" s="14" t="s">
        <v>75</v>
      </c>
      <c r="AY140" s="227" t="s">
        <v>126</v>
      </c>
    </row>
    <row r="141" spans="1:51" s="12" customFormat="1" ht="11.25">
      <c r="B141" s="196"/>
      <c r="C141" s="197"/>
      <c r="D141" s="191" t="s">
        <v>136</v>
      </c>
      <c r="E141" s="198" t="s">
        <v>1</v>
      </c>
      <c r="F141" s="199" t="s">
        <v>883</v>
      </c>
      <c r="G141" s="197"/>
      <c r="H141" s="200">
        <v>2</v>
      </c>
      <c r="I141" s="201"/>
      <c r="J141" s="197"/>
      <c r="K141" s="197"/>
      <c r="L141" s="202"/>
      <c r="M141" s="203"/>
      <c r="N141" s="204"/>
      <c r="O141" s="204"/>
      <c r="P141" s="204"/>
      <c r="Q141" s="204"/>
      <c r="R141" s="204"/>
      <c r="S141" s="204"/>
      <c r="T141" s="205"/>
      <c r="AT141" s="206" t="s">
        <v>136</v>
      </c>
      <c r="AU141" s="206" t="s">
        <v>83</v>
      </c>
      <c r="AV141" s="12" t="s">
        <v>85</v>
      </c>
      <c r="AW141" s="12" t="s">
        <v>31</v>
      </c>
      <c r="AX141" s="12" t="s">
        <v>75</v>
      </c>
      <c r="AY141" s="206" t="s">
        <v>126</v>
      </c>
    </row>
    <row r="142" spans="1:51" s="14" customFormat="1" ht="11.25">
      <c r="B142" s="218"/>
      <c r="C142" s="219"/>
      <c r="D142" s="191" t="s">
        <v>136</v>
      </c>
      <c r="E142" s="220" t="s">
        <v>1</v>
      </c>
      <c r="F142" s="221" t="s">
        <v>1819</v>
      </c>
      <c r="G142" s="219"/>
      <c r="H142" s="220" t="s">
        <v>1</v>
      </c>
      <c r="I142" s="222"/>
      <c r="J142" s="219"/>
      <c r="K142" s="219"/>
      <c r="L142" s="223"/>
      <c r="M142" s="224"/>
      <c r="N142" s="225"/>
      <c r="O142" s="225"/>
      <c r="P142" s="225"/>
      <c r="Q142" s="225"/>
      <c r="R142" s="225"/>
      <c r="S142" s="225"/>
      <c r="T142" s="226"/>
      <c r="AT142" s="227" t="s">
        <v>136</v>
      </c>
      <c r="AU142" s="227" t="s">
        <v>83</v>
      </c>
      <c r="AV142" s="14" t="s">
        <v>83</v>
      </c>
      <c r="AW142" s="14" t="s">
        <v>31</v>
      </c>
      <c r="AX142" s="14" t="s">
        <v>75</v>
      </c>
      <c r="AY142" s="227" t="s">
        <v>126</v>
      </c>
    </row>
    <row r="143" spans="1:51" s="12" customFormat="1" ht="11.25">
      <c r="B143" s="196"/>
      <c r="C143" s="197"/>
      <c r="D143" s="191" t="s">
        <v>136</v>
      </c>
      <c r="E143" s="198" t="s">
        <v>1</v>
      </c>
      <c r="F143" s="199" t="s">
        <v>83</v>
      </c>
      <c r="G143" s="197"/>
      <c r="H143" s="200">
        <v>1</v>
      </c>
      <c r="I143" s="201"/>
      <c r="J143" s="197"/>
      <c r="K143" s="197"/>
      <c r="L143" s="202"/>
      <c r="M143" s="203"/>
      <c r="N143" s="204"/>
      <c r="O143" s="204"/>
      <c r="P143" s="204"/>
      <c r="Q143" s="204"/>
      <c r="R143" s="204"/>
      <c r="S143" s="204"/>
      <c r="T143" s="205"/>
      <c r="AT143" s="206" t="s">
        <v>136</v>
      </c>
      <c r="AU143" s="206" t="s">
        <v>83</v>
      </c>
      <c r="AV143" s="12" t="s">
        <v>85</v>
      </c>
      <c r="AW143" s="12" t="s">
        <v>31</v>
      </c>
      <c r="AX143" s="12" t="s">
        <v>75</v>
      </c>
      <c r="AY143" s="206" t="s">
        <v>126</v>
      </c>
    </row>
    <row r="144" spans="1:51" s="14" customFormat="1" ht="11.25">
      <c r="B144" s="218"/>
      <c r="C144" s="219"/>
      <c r="D144" s="191" t="s">
        <v>136</v>
      </c>
      <c r="E144" s="220" t="s">
        <v>1</v>
      </c>
      <c r="F144" s="221" t="s">
        <v>1820</v>
      </c>
      <c r="G144" s="219"/>
      <c r="H144" s="220" t="s">
        <v>1</v>
      </c>
      <c r="I144" s="222"/>
      <c r="J144" s="219"/>
      <c r="K144" s="219"/>
      <c r="L144" s="223"/>
      <c r="M144" s="224"/>
      <c r="N144" s="225"/>
      <c r="O144" s="225"/>
      <c r="P144" s="225"/>
      <c r="Q144" s="225"/>
      <c r="R144" s="225"/>
      <c r="S144" s="225"/>
      <c r="T144" s="226"/>
      <c r="AT144" s="227" t="s">
        <v>136</v>
      </c>
      <c r="AU144" s="227" t="s">
        <v>83</v>
      </c>
      <c r="AV144" s="14" t="s">
        <v>83</v>
      </c>
      <c r="AW144" s="14" t="s">
        <v>31</v>
      </c>
      <c r="AX144" s="14" t="s">
        <v>75</v>
      </c>
      <c r="AY144" s="227" t="s">
        <v>126</v>
      </c>
    </row>
    <row r="145" spans="1:51" s="12" customFormat="1" ht="11.25">
      <c r="B145" s="196"/>
      <c r="C145" s="197"/>
      <c r="D145" s="191" t="s">
        <v>136</v>
      </c>
      <c r="E145" s="198" t="s">
        <v>1</v>
      </c>
      <c r="F145" s="199" t="s">
        <v>83</v>
      </c>
      <c r="G145" s="197"/>
      <c r="H145" s="200">
        <v>1</v>
      </c>
      <c r="I145" s="201"/>
      <c r="J145" s="197"/>
      <c r="K145" s="197"/>
      <c r="L145" s="202"/>
      <c r="M145" s="203"/>
      <c r="N145" s="204"/>
      <c r="O145" s="204"/>
      <c r="P145" s="204"/>
      <c r="Q145" s="204"/>
      <c r="R145" s="204"/>
      <c r="S145" s="204"/>
      <c r="T145" s="205"/>
      <c r="AT145" s="206" t="s">
        <v>136</v>
      </c>
      <c r="AU145" s="206" t="s">
        <v>83</v>
      </c>
      <c r="AV145" s="12" t="s">
        <v>85</v>
      </c>
      <c r="AW145" s="12" t="s">
        <v>31</v>
      </c>
      <c r="AX145" s="12" t="s">
        <v>75</v>
      </c>
      <c r="AY145" s="206" t="s">
        <v>126</v>
      </c>
    </row>
    <row r="146" spans="1:51" s="14" customFormat="1" ht="11.25">
      <c r="B146" s="218"/>
      <c r="C146" s="219"/>
      <c r="D146" s="191" t="s">
        <v>136</v>
      </c>
      <c r="E146" s="220" t="s">
        <v>1</v>
      </c>
      <c r="F146" s="221" t="s">
        <v>1821</v>
      </c>
      <c r="G146" s="219"/>
      <c r="H146" s="220" t="s">
        <v>1</v>
      </c>
      <c r="I146" s="222"/>
      <c r="J146" s="219"/>
      <c r="K146" s="219"/>
      <c r="L146" s="223"/>
      <c r="M146" s="224"/>
      <c r="N146" s="225"/>
      <c r="O146" s="225"/>
      <c r="P146" s="225"/>
      <c r="Q146" s="225"/>
      <c r="R146" s="225"/>
      <c r="S146" s="225"/>
      <c r="T146" s="226"/>
      <c r="AT146" s="227" t="s">
        <v>136</v>
      </c>
      <c r="AU146" s="227" t="s">
        <v>83</v>
      </c>
      <c r="AV146" s="14" t="s">
        <v>83</v>
      </c>
      <c r="AW146" s="14" t="s">
        <v>31</v>
      </c>
      <c r="AX146" s="14" t="s">
        <v>75</v>
      </c>
      <c r="AY146" s="227" t="s">
        <v>126</v>
      </c>
    </row>
    <row r="147" spans="1:51" s="12" customFormat="1" ht="11.25">
      <c r="B147" s="196"/>
      <c r="C147" s="197"/>
      <c r="D147" s="191" t="s">
        <v>136</v>
      </c>
      <c r="E147" s="198" t="s">
        <v>1</v>
      </c>
      <c r="F147" s="199" t="s">
        <v>83</v>
      </c>
      <c r="G147" s="197"/>
      <c r="H147" s="200">
        <v>1</v>
      </c>
      <c r="I147" s="201"/>
      <c r="J147" s="197"/>
      <c r="K147" s="197"/>
      <c r="L147" s="202"/>
      <c r="M147" s="203"/>
      <c r="N147" s="204"/>
      <c r="O147" s="204"/>
      <c r="P147" s="204"/>
      <c r="Q147" s="204"/>
      <c r="R147" s="204"/>
      <c r="S147" s="204"/>
      <c r="T147" s="205"/>
      <c r="AT147" s="206" t="s">
        <v>136</v>
      </c>
      <c r="AU147" s="206" t="s">
        <v>83</v>
      </c>
      <c r="AV147" s="12" t="s">
        <v>85</v>
      </c>
      <c r="AW147" s="12" t="s">
        <v>31</v>
      </c>
      <c r="AX147" s="12" t="s">
        <v>75</v>
      </c>
      <c r="AY147" s="206" t="s">
        <v>126</v>
      </c>
    </row>
    <row r="148" spans="1:51" s="13" customFormat="1" ht="11.25">
      <c r="B148" s="207"/>
      <c r="C148" s="208"/>
      <c r="D148" s="191" t="s">
        <v>136</v>
      </c>
      <c r="E148" s="209" t="s">
        <v>1</v>
      </c>
      <c r="F148" s="210" t="s">
        <v>138</v>
      </c>
      <c r="G148" s="208"/>
      <c r="H148" s="211">
        <v>20</v>
      </c>
      <c r="I148" s="212"/>
      <c r="J148" s="208"/>
      <c r="K148" s="208"/>
      <c r="L148" s="213"/>
      <c r="M148" s="237"/>
      <c r="N148" s="238"/>
      <c r="O148" s="238"/>
      <c r="P148" s="238"/>
      <c r="Q148" s="238"/>
      <c r="R148" s="238"/>
      <c r="S148" s="238"/>
      <c r="T148" s="239"/>
      <c r="AT148" s="217" t="s">
        <v>136</v>
      </c>
      <c r="AU148" s="217" t="s">
        <v>83</v>
      </c>
      <c r="AV148" s="13" t="s">
        <v>133</v>
      </c>
      <c r="AW148" s="13" t="s">
        <v>31</v>
      </c>
      <c r="AX148" s="13" t="s">
        <v>83</v>
      </c>
      <c r="AY148" s="217" t="s">
        <v>126</v>
      </c>
    </row>
    <row r="149" spans="1:51" s="2" customFormat="1" ht="6.95" customHeight="1">
      <c r="A149" s="33"/>
      <c r="B149" s="53"/>
      <c r="C149" s="54"/>
      <c r="D149" s="54"/>
      <c r="E149" s="54"/>
      <c r="F149" s="54"/>
      <c r="G149" s="54"/>
      <c r="H149" s="54"/>
      <c r="I149" s="54"/>
      <c r="J149" s="54"/>
      <c r="K149" s="54"/>
      <c r="L149" s="38"/>
      <c r="M149" s="33"/>
      <c r="O149" s="33"/>
      <c r="P149" s="33"/>
      <c r="Q149" s="33"/>
      <c r="R149" s="33"/>
      <c r="S149" s="33"/>
      <c r="T149" s="33"/>
      <c r="U149" s="33"/>
      <c r="V149" s="33"/>
      <c r="W149" s="33"/>
      <c r="X149" s="33"/>
      <c r="Y149" s="33"/>
      <c r="Z149" s="33"/>
      <c r="AA149" s="33"/>
      <c r="AB149" s="33"/>
      <c r="AC149" s="33"/>
      <c r="AD149" s="33"/>
      <c r="AE149" s="33"/>
    </row>
  </sheetData>
  <sheetProtection algorithmName="SHA-512" hashValue="DFisnWG8w0cPE0BVJ+bfoR2KcNFga/eAB8dqyB4LzN73jd0X578LFj7ymR+x89UNbG3Tuz1ZvQEHzCps+UDhLA==" saltValue="1OH1/AqEYlMtHzYQZHzV5DRZDIMlG757fFj4R7GlhYClne95mnxvUI76RhuZxd95yOIvyP81d8/lqjVz0lF8TA==" spinCount="100000" sheet="1" objects="1" scenarios="1" formatColumns="0" formatRows="0" autoFilter="0"/>
  <autoFilter ref="C116:K14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97</v>
      </c>
    </row>
    <row r="3" spans="1:46" s="1" customFormat="1" ht="6.95" hidden="1" customHeight="1">
      <c r="B3" s="107"/>
      <c r="C3" s="108"/>
      <c r="D3" s="108"/>
      <c r="E3" s="108"/>
      <c r="F3" s="108"/>
      <c r="G3" s="108"/>
      <c r="H3" s="108"/>
      <c r="I3" s="108"/>
      <c r="J3" s="108"/>
      <c r="K3" s="108"/>
      <c r="L3" s="19"/>
      <c r="AT3" s="16" t="s">
        <v>85</v>
      </c>
    </row>
    <row r="4" spans="1:46" s="1" customFormat="1" ht="24.95" hidden="1" customHeight="1">
      <c r="B4" s="19"/>
      <c r="D4" s="109" t="s">
        <v>98</v>
      </c>
      <c r="L4" s="19"/>
      <c r="M4" s="110" t="s">
        <v>10</v>
      </c>
      <c r="AT4" s="16" t="s">
        <v>4</v>
      </c>
    </row>
    <row r="5" spans="1:46" s="1" customFormat="1" ht="6.95" hidden="1" customHeight="1">
      <c r="B5" s="19"/>
      <c r="L5" s="19"/>
    </row>
    <row r="6" spans="1:46" s="1" customFormat="1" ht="12" hidden="1" customHeight="1">
      <c r="B6" s="19"/>
      <c r="D6" s="111" t="s">
        <v>16</v>
      </c>
      <c r="L6" s="19"/>
    </row>
    <row r="7" spans="1:46" s="1" customFormat="1" ht="16.5" hidden="1" customHeight="1">
      <c r="B7" s="19"/>
      <c r="E7" s="281" t="str">
        <f>'Rekapitulace stavby'!K6</f>
        <v>Oprava trati v úseku Zruč nad Sázavou - Červené Janovice</v>
      </c>
      <c r="F7" s="282"/>
      <c r="G7" s="282"/>
      <c r="H7" s="282"/>
      <c r="L7" s="19"/>
    </row>
    <row r="8" spans="1:46" s="2" customFormat="1" ht="12" hidden="1"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3" t="s">
        <v>1822</v>
      </c>
      <c r="F9" s="284"/>
      <c r="G9" s="284"/>
      <c r="H9" s="284"/>
      <c r="I9" s="33"/>
      <c r="J9" s="33"/>
      <c r="K9" s="33"/>
      <c r="L9" s="50"/>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20</v>
      </c>
      <c r="E12" s="33"/>
      <c r="F12" s="112" t="s">
        <v>21</v>
      </c>
      <c r="G12" s="33"/>
      <c r="H12" s="33"/>
      <c r="I12" s="111" t="s">
        <v>22</v>
      </c>
      <c r="J12" s="113" t="str">
        <f>'Rekapitulace stavby'!AN8</f>
        <v>30. 11. 2022</v>
      </c>
      <c r="K12" s="33"/>
      <c r="L12" s="50"/>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hidden="1"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hidden="1"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121" t="s">
        <v>39</v>
      </c>
      <c r="E33" s="111" t="s">
        <v>40</v>
      </c>
      <c r="F33" s="122">
        <f>ROUND((SUM(BE120:BE393)),  2)</f>
        <v>0</v>
      </c>
      <c r="G33" s="33"/>
      <c r="H33" s="33"/>
      <c r="I33" s="123">
        <v>0.21</v>
      </c>
      <c r="J33" s="122">
        <f>ROUND(((SUM(BE120:BE393))*I33),  2)</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11" t="s">
        <v>41</v>
      </c>
      <c r="F34" s="122">
        <f>ROUND((SUM(BF120:BF393)),  2)</f>
        <v>0</v>
      </c>
      <c r="G34" s="33"/>
      <c r="H34" s="33"/>
      <c r="I34" s="123">
        <v>0.15</v>
      </c>
      <c r="J34" s="122">
        <f>ROUND(((SUM(BF120:BF393))*I34),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ROUND((SUM(BG120:BG393)),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ROUND((SUM(BH120:BH393)),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ROUND((SUM(BI120:BI393)),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hidden="1" customHeight="1">
      <c r="B41" s="19"/>
      <c r="L41" s="19"/>
    </row>
    <row r="42" spans="1:31" s="1" customFormat="1" ht="14.45" hidden="1" customHeight="1">
      <c r="B42" s="19"/>
      <c r="L42" s="19"/>
    </row>
    <row r="43" spans="1:31" s="1" customFormat="1" ht="14.45" hidden="1" customHeight="1">
      <c r="B43" s="19"/>
      <c r="L43" s="19"/>
    </row>
    <row r="44" spans="1:31" s="1" customFormat="1" ht="14.45" hidden="1" customHeight="1">
      <c r="B44" s="19"/>
      <c r="L44" s="19"/>
    </row>
    <row r="45" spans="1:31" s="1" customFormat="1" ht="14.45" hidden="1" customHeight="1">
      <c r="B45" s="19"/>
      <c r="L45" s="19"/>
    </row>
    <row r="46" spans="1:31" s="1" customFormat="1" ht="14.45" hidden="1" customHeight="1">
      <c r="B46" s="19"/>
      <c r="L46" s="19"/>
    </row>
    <row r="47" spans="1:31" s="1" customFormat="1" ht="14.45" hidden="1" customHeight="1">
      <c r="B47" s="19"/>
      <c r="L47" s="19"/>
    </row>
    <row r="48" spans="1:31" s="1" customFormat="1" ht="14.45" hidden="1" customHeight="1">
      <c r="B48" s="19"/>
      <c r="L48" s="19"/>
    </row>
    <row r="49" spans="1:31" s="1" customFormat="1" ht="14.45" hidden="1" customHeight="1">
      <c r="B49" s="19"/>
      <c r="L49" s="19"/>
    </row>
    <row r="50" spans="1:31" s="2" customFormat="1" ht="14.45" hidden="1" customHeight="1">
      <c r="B50" s="50"/>
      <c r="D50" s="131" t="s">
        <v>48</v>
      </c>
      <c r="E50" s="132"/>
      <c r="F50" s="132"/>
      <c r="G50" s="131" t="s">
        <v>49</v>
      </c>
      <c r="H50" s="132"/>
      <c r="I50" s="132"/>
      <c r="J50" s="132"/>
      <c r="K50" s="132"/>
      <c r="L50" s="50"/>
    </row>
    <row r="51" spans="1:31" ht="11.25" hidden="1">
      <c r="B51" s="19"/>
      <c r="L51" s="19"/>
    </row>
    <row r="52" spans="1:31" ht="11.25" hidden="1">
      <c r="B52" s="19"/>
      <c r="L52" s="19"/>
    </row>
    <row r="53" spans="1:31" ht="11.25" hidden="1">
      <c r="B53" s="19"/>
      <c r="L53" s="19"/>
    </row>
    <row r="54" spans="1:31" ht="11.25" hidden="1">
      <c r="B54" s="19"/>
      <c r="L54" s="19"/>
    </row>
    <row r="55" spans="1:31" ht="11.25" hidden="1">
      <c r="B55" s="19"/>
      <c r="L55" s="19"/>
    </row>
    <row r="56" spans="1:31" ht="11.25" hidden="1">
      <c r="B56" s="19"/>
      <c r="L56" s="19"/>
    </row>
    <row r="57" spans="1:31" ht="11.25" hidden="1">
      <c r="B57" s="19"/>
      <c r="L57" s="19"/>
    </row>
    <row r="58" spans="1:31" ht="11.25" hidden="1">
      <c r="B58" s="19"/>
      <c r="L58" s="19"/>
    </row>
    <row r="59" spans="1:31" ht="11.25" hidden="1">
      <c r="B59" s="19"/>
      <c r="L59" s="19"/>
    </row>
    <row r="60" spans="1:31" ht="11.25" hidden="1">
      <c r="B60" s="19"/>
      <c r="L60" s="19"/>
    </row>
    <row r="61" spans="1:31" s="2" customFormat="1" hidden="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hidden="1">
      <c r="B62" s="19"/>
      <c r="L62" s="19"/>
    </row>
    <row r="63" spans="1:31" ht="11.25" hidden="1">
      <c r="B63" s="19"/>
      <c r="L63" s="19"/>
    </row>
    <row r="64" spans="1:31" ht="11.25" hidden="1">
      <c r="B64" s="19"/>
      <c r="L64" s="19"/>
    </row>
    <row r="65" spans="1:31" s="2" customFormat="1" hidden="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hidden="1">
      <c r="B66" s="19"/>
      <c r="L66" s="19"/>
    </row>
    <row r="67" spans="1:31" ht="11.25" hidden="1">
      <c r="B67" s="19"/>
      <c r="L67" s="19"/>
    </row>
    <row r="68" spans="1:31" ht="11.25" hidden="1">
      <c r="B68" s="19"/>
      <c r="L68" s="19"/>
    </row>
    <row r="69" spans="1:31" ht="11.25" hidden="1">
      <c r="B69" s="19"/>
      <c r="L69" s="19"/>
    </row>
    <row r="70" spans="1:31" ht="11.25" hidden="1">
      <c r="B70" s="19"/>
      <c r="L70" s="19"/>
    </row>
    <row r="71" spans="1:31" ht="11.25" hidden="1">
      <c r="B71" s="19"/>
      <c r="L71" s="19"/>
    </row>
    <row r="72" spans="1:31" ht="11.25" hidden="1">
      <c r="B72" s="19"/>
      <c r="L72" s="19"/>
    </row>
    <row r="73" spans="1:31" ht="11.25" hidden="1">
      <c r="B73" s="19"/>
      <c r="L73" s="19"/>
    </row>
    <row r="74" spans="1:31" ht="11.25" hidden="1">
      <c r="B74" s="19"/>
      <c r="L74" s="19"/>
    </row>
    <row r="75" spans="1:31" ht="11.25" hidden="1">
      <c r="B75" s="19"/>
      <c r="L75" s="19"/>
    </row>
    <row r="76" spans="1:31" s="2" customFormat="1" hidden="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1.25" hidden="1"/>
    <row r="79" spans="1:31" ht="11.25" hidden="1"/>
    <row r="80" spans="1:31" ht="11.25" hidden="1"/>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Zruč nad Sázavou - Červené Janovice</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05 - VON</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30. 11. 2022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1823</v>
      </c>
      <c r="E97" s="149"/>
      <c r="F97" s="149"/>
      <c r="G97" s="149"/>
      <c r="H97" s="149"/>
      <c r="I97" s="149"/>
      <c r="J97" s="150">
        <f>J121</f>
        <v>0</v>
      </c>
      <c r="K97" s="147"/>
      <c r="L97" s="151"/>
    </row>
    <row r="98" spans="1:31" s="9" customFormat="1" ht="24.95" customHeight="1">
      <c r="B98" s="146"/>
      <c r="C98" s="147"/>
      <c r="D98" s="148" t="s">
        <v>1824</v>
      </c>
      <c r="E98" s="149"/>
      <c r="F98" s="149"/>
      <c r="G98" s="149"/>
      <c r="H98" s="149"/>
      <c r="I98" s="149"/>
      <c r="J98" s="150">
        <f>J157</f>
        <v>0</v>
      </c>
      <c r="K98" s="147"/>
      <c r="L98" s="151"/>
    </row>
    <row r="99" spans="1:31" s="9" customFormat="1" ht="24.95" customHeight="1">
      <c r="B99" s="146"/>
      <c r="C99" s="147"/>
      <c r="D99" s="148" t="s">
        <v>1825</v>
      </c>
      <c r="E99" s="149"/>
      <c r="F99" s="149"/>
      <c r="G99" s="149"/>
      <c r="H99" s="149"/>
      <c r="I99" s="149"/>
      <c r="J99" s="150">
        <f>J251</f>
        <v>0</v>
      </c>
      <c r="K99" s="147"/>
      <c r="L99" s="151"/>
    </row>
    <row r="100" spans="1:31" s="9" customFormat="1" ht="24.95" customHeight="1">
      <c r="B100" s="146"/>
      <c r="C100" s="147"/>
      <c r="D100" s="148" t="s">
        <v>1826</v>
      </c>
      <c r="E100" s="149"/>
      <c r="F100" s="149"/>
      <c r="G100" s="149"/>
      <c r="H100" s="149"/>
      <c r="I100" s="149"/>
      <c r="J100" s="150">
        <f>J317</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110</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Oprava trati v úseku Zruč nad Sázavou - Červené Janovice</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99</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05 - VON</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30. 11. 2022</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Hospodková Marcela</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111</v>
      </c>
      <c r="D119" s="155" t="s">
        <v>60</v>
      </c>
      <c r="E119" s="155" t="s">
        <v>56</v>
      </c>
      <c r="F119" s="155" t="s">
        <v>57</v>
      </c>
      <c r="G119" s="155" t="s">
        <v>112</v>
      </c>
      <c r="H119" s="155" t="s">
        <v>113</v>
      </c>
      <c r="I119" s="155" t="s">
        <v>114</v>
      </c>
      <c r="J119" s="155" t="s">
        <v>103</v>
      </c>
      <c r="K119" s="156" t="s">
        <v>115</v>
      </c>
      <c r="L119" s="157"/>
      <c r="M119" s="74" t="s">
        <v>1</v>
      </c>
      <c r="N119" s="75" t="s">
        <v>39</v>
      </c>
      <c r="O119" s="75" t="s">
        <v>116</v>
      </c>
      <c r="P119" s="75" t="s">
        <v>117</v>
      </c>
      <c r="Q119" s="75" t="s">
        <v>118</v>
      </c>
      <c r="R119" s="75" t="s">
        <v>119</v>
      </c>
      <c r="S119" s="75" t="s">
        <v>120</v>
      </c>
      <c r="T119" s="76" t="s">
        <v>121</v>
      </c>
      <c r="U119" s="152"/>
      <c r="V119" s="152"/>
      <c r="W119" s="152"/>
      <c r="X119" s="152"/>
      <c r="Y119" s="152"/>
      <c r="Z119" s="152"/>
      <c r="AA119" s="152"/>
      <c r="AB119" s="152"/>
      <c r="AC119" s="152"/>
      <c r="AD119" s="152"/>
      <c r="AE119" s="152"/>
    </row>
    <row r="120" spans="1:65" s="2" customFormat="1" ht="22.9" customHeight="1">
      <c r="A120" s="33"/>
      <c r="B120" s="34"/>
      <c r="C120" s="81" t="s">
        <v>122</v>
      </c>
      <c r="D120" s="35"/>
      <c r="E120" s="35"/>
      <c r="F120" s="35"/>
      <c r="G120" s="35"/>
      <c r="H120" s="35"/>
      <c r="I120" s="35"/>
      <c r="J120" s="158">
        <f>BK120</f>
        <v>0</v>
      </c>
      <c r="K120" s="35"/>
      <c r="L120" s="38"/>
      <c r="M120" s="77"/>
      <c r="N120" s="159"/>
      <c r="O120" s="78"/>
      <c r="P120" s="160">
        <f>P121+P157+P251+P317</f>
        <v>0</v>
      </c>
      <c r="Q120" s="78"/>
      <c r="R120" s="160">
        <f>R121+R157+R251+R317</f>
        <v>0</v>
      </c>
      <c r="S120" s="78"/>
      <c r="T120" s="161">
        <f>T121+T157+T251+T317</f>
        <v>0</v>
      </c>
      <c r="U120" s="33"/>
      <c r="V120" s="33"/>
      <c r="W120" s="33"/>
      <c r="X120" s="33"/>
      <c r="Y120" s="33"/>
      <c r="Z120" s="33"/>
      <c r="AA120" s="33"/>
      <c r="AB120" s="33"/>
      <c r="AC120" s="33"/>
      <c r="AD120" s="33"/>
      <c r="AE120" s="33"/>
      <c r="AT120" s="16" t="s">
        <v>74</v>
      </c>
      <c r="AU120" s="16" t="s">
        <v>105</v>
      </c>
      <c r="BK120" s="162">
        <f>BK121+BK157+BK251+BK317</f>
        <v>0</v>
      </c>
    </row>
    <row r="121" spans="1:65" s="11" customFormat="1" ht="25.9" customHeight="1">
      <c r="B121" s="163"/>
      <c r="C121" s="164"/>
      <c r="D121" s="165" t="s">
        <v>74</v>
      </c>
      <c r="E121" s="166" t="s">
        <v>1827</v>
      </c>
      <c r="F121" s="166" t="s">
        <v>1828</v>
      </c>
      <c r="G121" s="164"/>
      <c r="H121" s="164"/>
      <c r="I121" s="167"/>
      <c r="J121" s="168">
        <f>BK121</f>
        <v>0</v>
      </c>
      <c r="K121" s="164"/>
      <c r="L121" s="169"/>
      <c r="M121" s="170"/>
      <c r="N121" s="171"/>
      <c r="O121" s="171"/>
      <c r="P121" s="172">
        <f>SUM(P122:P156)</f>
        <v>0</v>
      </c>
      <c r="Q121" s="171"/>
      <c r="R121" s="172">
        <f>SUM(R122:R156)</f>
        <v>0</v>
      </c>
      <c r="S121" s="171"/>
      <c r="T121" s="173">
        <f>SUM(T122:T156)</f>
        <v>0</v>
      </c>
      <c r="AR121" s="174" t="s">
        <v>157</v>
      </c>
      <c r="AT121" s="175" t="s">
        <v>74</v>
      </c>
      <c r="AU121" s="175" t="s">
        <v>75</v>
      </c>
      <c r="AY121" s="174" t="s">
        <v>126</v>
      </c>
      <c r="BK121" s="176">
        <f>SUM(BK122:BK156)</f>
        <v>0</v>
      </c>
    </row>
    <row r="122" spans="1:65" s="2" customFormat="1" ht="24.2" customHeight="1">
      <c r="A122" s="33"/>
      <c r="B122" s="34"/>
      <c r="C122" s="228" t="s">
        <v>83</v>
      </c>
      <c r="D122" s="228" t="s">
        <v>433</v>
      </c>
      <c r="E122" s="229" t="s">
        <v>1829</v>
      </c>
      <c r="F122" s="230" t="s">
        <v>1830</v>
      </c>
      <c r="G122" s="231" t="s">
        <v>142</v>
      </c>
      <c r="H122" s="232">
        <v>6</v>
      </c>
      <c r="I122" s="233"/>
      <c r="J122" s="234">
        <f>ROUND(I122*H122,2)</f>
        <v>0</v>
      </c>
      <c r="K122" s="230" t="s">
        <v>131</v>
      </c>
      <c r="L122" s="38"/>
      <c r="M122" s="235" t="s">
        <v>1</v>
      </c>
      <c r="N122" s="236" t="s">
        <v>40</v>
      </c>
      <c r="O122" s="70"/>
      <c r="P122" s="187">
        <f>O122*H122</f>
        <v>0</v>
      </c>
      <c r="Q122" s="187">
        <v>0</v>
      </c>
      <c r="R122" s="187">
        <f>Q122*H122</f>
        <v>0</v>
      </c>
      <c r="S122" s="187">
        <v>0</v>
      </c>
      <c r="T122" s="188">
        <f>S122*H122</f>
        <v>0</v>
      </c>
      <c r="U122" s="33"/>
      <c r="V122" s="33"/>
      <c r="W122" s="33"/>
      <c r="X122" s="33"/>
      <c r="Y122" s="33"/>
      <c r="Z122" s="33"/>
      <c r="AA122" s="33"/>
      <c r="AB122" s="33"/>
      <c r="AC122" s="33"/>
      <c r="AD122" s="33"/>
      <c r="AE122" s="33"/>
      <c r="AR122" s="189" t="s">
        <v>133</v>
      </c>
      <c r="AT122" s="189" t="s">
        <v>433</v>
      </c>
      <c r="AU122" s="189" t="s">
        <v>83</v>
      </c>
      <c r="AY122" s="16" t="s">
        <v>126</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133</v>
      </c>
      <c r="BM122" s="189" t="s">
        <v>1831</v>
      </c>
    </row>
    <row r="123" spans="1:65" s="2" customFormat="1" ht="19.5">
      <c r="A123" s="33"/>
      <c r="B123" s="34"/>
      <c r="C123" s="35"/>
      <c r="D123" s="191" t="s">
        <v>135</v>
      </c>
      <c r="E123" s="35"/>
      <c r="F123" s="192" t="s">
        <v>1830</v>
      </c>
      <c r="G123" s="35"/>
      <c r="H123" s="35"/>
      <c r="I123" s="193"/>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135</v>
      </c>
      <c r="AU123" s="16" t="s">
        <v>83</v>
      </c>
    </row>
    <row r="124" spans="1:65" s="12" customFormat="1" ht="11.25">
      <c r="B124" s="196"/>
      <c r="C124" s="197"/>
      <c r="D124" s="191" t="s">
        <v>136</v>
      </c>
      <c r="E124" s="198" t="s">
        <v>1</v>
      </c>
      <c r="F124" s="199" t="s">
        <v>162</v>
      </c>
      <c r="G124" s="197"/>
      <c r="H124" s="200">
        <v>6</v>
      </c>
      <c r="I124" s="201"/>
      <c r="J124" s="197"/>
      <c r="K124" s="197"/>
      <c r="L124" s="202"/>
      <c r="M124" s="203"/>
      <c r="N124" s="204"/>
      <c r="O124" s="204"/>
      <c r="P124" s="204"/>
      <c r="Q124" s="204"/>
      <c r="R124" s="204"/>
      <c r="S124" s="204"/>
      <c r="T124" s="205"/>
      <c r="AT124" s="206" t="s">
        <v>136</v>
      </c>
      <c r="AU124" s="206" t="s">
        <v>83</v>
      </c>
      <c r="AV124" s="12" t="s">
        <v>85</v>
      </c>
      <c r="AW124" s="12" t="s">
        <v>31</v>
      </c>
      <c r="AX124" s="12" t="s">
        <v>75</v>
      </c>
      <c r="AY124" s="206" t="s">
        <v>126</v>
      </c>
    </row>
    <row r="125" spans="1:65" s="13" customFormat="1" ht="11.25">
      <c r="B125" s="207"/>
      <c r="C125" s="208"/>
      <c r="D125" s="191" t="s">
        <v>136</v>
      </c>
      <c r="E125" s="209" t="s">
        <v>1</v>
      </c>
      <c r="F125" s="210" t="s">
        <v>138</v>
      </c>
      <c r="G125" s="208"/>
      <c r="H125" s="211">
        <v>6</v>
      </c>
      <c r="I125" s="212"/>
      <c r="J125" s="208"/>
      <c r="K125" s="208"/>
      <c r="L125" s="213"/>
      <c r="M125" s="214"/>
      <c r="N125" s="215"/>
      <c r="O125" s="215"/>
      <c r="P125" s="215"/>
      <c r="Q125" s="215"/>
      <c r="R125" s="215"/>
      <c r="S125" s="215"/>
      <c r="T125" s="216"/>
      <c r="AT125" s="217" t="s">
        <v>136</v>
      </c>
      <c r="AU125" s="217" t="s">
        <v>83</v>
      </c>
      <c r="AV125" s="13" t="s">
        <v>133</v>
      </c>
      <c r="AW125" s="13" t="s">
        <v>31</v>
      </c>
      <c r="AX125" s="13" t="s">
        <v>83</v>
      </c>
      <c r="AY125" s="217" t="s">
        <v>126</v>
      </c>
    </row>
    <row r="126" spans="1:65" s="2" customFormat="1" ht="21.75" customHeight="1">
      <c r="A126" s="33"/>
      <c r="B126" s="34"/>
      <c r="C126" s="228" t="s">
        <v>85</v>
      </c>
      <c r="D126" s="228" t="s">
        <v>433</v>
      </c>
      <c r="E126" s="229" t="s">
        <v>1832</v>
      </c>
      <c r="F126" s="230" t="s">
        <v>1833</v>
      </c>
      <c r="G126" s="231" t="s">
        <v>142</v>
      </c>
      <c r="H126" s="232">
        <v>1</v>
      </c>
      <c r="I126" s="233"/>
      <c r="J126" s="234">
        <f>ROUND(I126*H126,2)</f>
        <v>0</v>
      </c>
      <c r="K126" s="230" t="s">
        <v>131</v>
      </c>
      <c r="L126" s="38"/>
      <c r="M126" s="235" t="s">
        <v>1</v>
      </c>
      <c r="N126" s="236" t="s">
        <v>40</v>
      </c>
      <c r="O126" s="70"/>
      <c r="P126" s="187">
        <f>O126*H126</f>
        <v>0</v>
      </c>
      <c r="Q126" s="187">
        <v>0</v>
      </c>
      <c r="R126" s="187">
        <f>Q126*H126</f>
        <v>0</v>
      </c>
      <c r="S126" s="187">
        <v>0</v>
      </c>
      <c r="T126" s="188">
        <f>S126*H126</f>
        <v>0</v>
      </c>
      <c r="U126" s="33"/>
      <c r="V126" s="33"/>
      <c r="W126" s="33"/>
      <c r="X126" s="33"/>
      <c r="Y126" s="33"/>
      <c r="Z126" s="33"/>
      <c r="AA126" s="33"/>
      <c r="AB126" s="33"/>
      <c r="AC126" s="33"/>
      <c r="AD126" s="33"/>
      <c r="AE126" s="33"/>
      <c r="AR126" s="189" t="s">
        <v>133</v>
      </c>
      <c r="AT126" s="189" t="s">
        <v>433</v>
      </c>
      <c r="AU126" s="189" t="s">
        <v>83</v>
      </c>
      <c r="AY126" s="16" t="s">
        <v>126</v>
      </c>
      <c r="BE126" s="190">
        <f>IF(N126="základní",J126,0)</f>
        <v>0</v>
      </c>
      <c r="BF126" s="190">
        <f>IF(N126="snížená",J126,0)</f>
        <v>0</v>
      </c>
      <c r="BG126" s="190">
        <f>IF(N126="zákl. přenesená",J126,0)</f>
        <v>0</v>
      </c>
      <c r="BH126" s="190">
        <f>IF(N126="sníž. přenesená",J126,0)</f>
        <v>0</v>
      </c>
      <c r="BI126" s="190">
        <f>IF(N126="nulová",J126,0)</f>
        <v>0</v>
      </c>
      <c r="BJ126" s="16" t="s">
        <v>83</v>
      </c>
      <c r="BK126" s="190">
        <f>ROUND(I126*H126,2)</f>
        <v>0</v>
      </c>
      <c r="BL126" s="16" t="s">
        <v>133</v>
      </c>
      <c r="BM126" s="189" t="s">
        <v>1834</v>
      </c>
    </row>
    <row r="127" spans="1:65" s="2" customFormat="1" ht="11.25">
      <c r="A127" s="33"/>
      <c r="B127" s="34"/>
      <c r="C127" s="35"/>
      <c r="D127" s="191" t="s">
        <v>135</v>
      </c>
      <c r="E127" s="35"/>
      <c r="F127" s="192" t="s">
        <v>1833</v>
      </c>
      <c r="G127" s="35"/>
      <c r="H127" s="35"/>
      <c r="I127" s="193"/>
      <c r="J127" s="35"/>
      <c r="K127" s="35"/>
      <c r="L127" s="38"/>
      <c r="M127" s="194"/>
      <c r="N127" s="195"/>
      <c r="O127" s="70"/>
      <c r="P127" s="70"/>
      <c r="Q127" s="70"/>
      <c r="R127" s="70"/>
      <c r="S127" s="70"/>
      <c r="T127" s="71"/>
      <c r="U127" s="33"/>
      <c r="V127" s="33"/>
      <c r="W127" s="33"/>
      <c r="X127" s="33"/>
      <c r="Y127" s="33"/>
      <c r="Z127" s="33"/>
      <c r="AA127" s="33"/>
      <c r="AB127" s="33"/>
      <c r="AC127" s="33"/>
      <c r="AD127" s="33"/>
      <c r="AE127" s="33"/>
      <c r="AT127" s="16" t="s">
        <v>135</v>
      </c>
      <c r="AU127" s="16" t="s">
        <v>83</v>
      </c>
    </row>
    <row r="128" spans="1:65" s="12" customFormat="1" ht="11.25">
      <c r="B128" s="196"/>
      <c r="C128" s="197"/>
      <c r="D128" s="191" t="s">
        <v>136</v>
      </c>
      <c r="E128" s="198" t="s">
        <v>1</v>
      </c>
      <c r="F128" s="199" t="s">
        <v>83</v>
      </c>
      <c r="G128" s="197"/>
      <c r="H128" s="200">
        <v>1</v>
      </c>
      <c r="I128" s="201"/>
      <c r="J128" s="197"/>
      <c r="K128" s="197"/>
      <c r="L128" s="202"/>
      <c r="M128" s="203"/>
      <c r="N128" s="204"/>
      <c r="O128" s="204"/>
      <c r="P128" s="204"/>
      <c r="Q128" s="204"/>
      <c r="R128" s="204"/>
      <c r="S128" s="204"/>
      <c r="T128" s="205"/>
      <c r="AT128" s="206" t="s">
        <v>136</v>
      </c>
      <c r="AU128" s="206" t="s">
        <v>83</v>
      </c>
      <c r="AV128" s="12" t="s">
        <v>85</v>
      </c>
      <c r="AW128" s="12" t="s">
        <v>31</v>
      </c>
      <c r="AX128" s="12" t="s">
        <v>75</v>
      </c>
      <c r="AY128" s="206" t="s">
        <v>126</v>
      </c>
    </row>
    <row r="129" spans="1:65" s="13" customFormat="1" ht="11.25">
      <c r="B129" s="207"/>
      <c r="C129" s="208"/>
      <c r="D129" s="191" t="s">
        <v>136</v>
      </c>
      <c r="E129" s="209" t="s">
        <v>1</v>
      </c>
      <c r="F129" s="210" t="s">
        <v>138</v>
      </c>
      <c r="G129" s="208"/>
      <c r="H129" s="211">
        <v>1</v>
      </c>
      <c r="I129" s="212"/>
      <c r="J129" s="208"/>
      <c r="K129" s="208"/>
      <c r="L129" s="213"/>
      <c r="M129" s="214"/>
      <c r="N129" s="215"/>
      <c r="O129" s="215"/>
      <c r="P129" s="215"/>
      <c r="Q129" s="215"/>
      <c r="R129" s="215"/>
      <c r="S129" s="215"/>
      <c r="T129" s="216"/>
      <c r="AT129" s="217" t="s">
        <v>136</v>
      </c>
      <c r="AU129" s="217" t="s">
        <v>83</v>
      </c>
      <c r="AV129" s="13" t="s">
        <v>133</v>
      </c>
      <c r="AW129" s="13" t="s">
        <v>31</v>
      </c>
      <c r="AX129" s="13" t="s">
        <v>83</v>
      </c>
      <c r="AY129" s="217" t="s">
        <v>126</v>
      </c>
    </row>
    <row r="130" spans="1:65" s="2" customFormat="1" ht="21.75" customHeight="1">
      <c r="A130" s="33"/>
      <c r="B130" s="34"/>
      <c r="C130" s="228" t="s">
        <v>125</v>
      </c>
      <c r="D130" s="228" t="s">
        <v>433</v>
      </c>
      <c r="E130" s="229" t="s">
        <v>1835</v>
      </c>
      <c r="F130" s="230" t="s">
        <v>1836</v>
      </c>
      <c r="G130" s="231" t="s">
        <v>142</v>
      </c>
      <c r="H130" s="232">
        <v>1</v>
      </c>
      <c r="I130" s="233"/>
      <c r="J130" s="234">
        <f>ROUND(I130*H130,2)</f>
        <v>0</v>
      </c>
      <c r="K130" s="230" t="s">
        <v>131</v>
      </c>
      <c r="L130" s="38"/>
      <c r="M130" s="235" t="s">
        <v>1</v>
      </c>
      <c r="N130" s="236" t="s">
        <v>40</v>
      </c>
      <c r="O130" s="70"/>
      <c r="P130" s="187">
        <f>O130*H130</f>
        <v>0</v>
      </c>
      <c r="Q130" s="187">
        <v>0</v>
      </c>
      <c r="R130" s="187">
        <f>Q130*H130</f>
        <v>0</v>
      </c>
      <c r="S130" s="187">
        <v>0</v>
      </c>
      <c r="T130" s="188">
        <f>S130*H130</f>
        <v>0</v>
      </c>
      <c r="U130" s="33"/>
      <c r="V130" s="33"/>
      <c r="W130" s="33"/>
      <c r="X130" s="33"/>
      <c r="Y130" s="33"/>
      <c r="Z130" s="33"/>
      <c r="AA130" s="33"/>
      <c r="AB130" s="33"/>
      <c r="AC130" s="33"/>
      <c r="AD130" s="33"/>
      <c r="AE130" s="33"/>
      <c r="AR130" s="189" t="s">
        <v>133</v>
      </c>
      <c r="AT130" s="189" t="s">
        <v>433</v>
      </c>
      <c r="AU130" s="189" t="s">
        <v>83</v>
      </c>
      <c r="AY130" s="16" t="s">
        <v>126</v>
      </c>
      <c r="BE130" s="190">
        <f>IF(N130="základní",J130,0)</f>
        <v>0</v>
      </c>
      <c r="BF130" s="190">
        <f>IF(N130="snížená",J130,0)</f>
        <v>0</v>
      </c>
      <c r="BG130" s="190">
        <f>IF(N130="zákl. přenesená",J130,0)</f>
        <v>0</v>
      </c>
      <c r="BH130" s="190">
        <f>IF(N130="sníž. přenesená",J130,0)</f>
        <v>0</v>
      </c>
      <c r="BI130" s="190">
        <f>IF(N130="nulová",J130,0)</f>
        <v>0</v>
      </c>
      <c r="BJ130" s="16" t="s">
        <v>83</v>
      </c>
      <c r="BK130" s="190">
        <f>ROUND(I130*H130,2)</f>
        <v>0</v>
      </c>
      <c r="BL130" s="16" t="s">
        <v>133</v>
      </c>
      <c r="BM130" s="189" t="s">
        <v>1837</v>
      </c>
    </row>
    <row r="131" spans="1:65" s="2" customFormat="1" ht="11.25">
      <c r="A131" s="33"/>
      <c r="B131" s="34"/>
      <c r="C131" s="35"/>
      <c r="D131" s="191" t="s">
        <v>135</v>
      </c>
      <c r="E131" s="35"/>
      <c r="F131" s="192" t="s">
        <v>1836</v>
      </c>
      <c r="G131" s="35"/>
      <c r="H131" s="35"/>
      <c r="I131" s="193"/>
      <c r="J131" s="35"/>
      <c r="K131" s="35"/>
      <c r="L131" s="38"/>
      <c r="M131" s="194"/>
      <c r="N131" s="195"/>
      <c r="O131" s="70"/>
      <c r="P131" s="70"/>
      <c r="Q131" s="70"/>
      <c r="R131" s="70"/>
      <c r="S131" s="70"/>
      <c r="T131" s="71"/>
      <c r="U131" s="33"/>
      <c r="V131" s="33"/>
      <c r="W131" s="33"/>
      <c r="X131" s="33"/>
      <c r="Y131" s="33"/>
      <c r="Z131" s="33"/>
      <c r="AA131" s="33"/>
      <c r="AB131" s="33"/>
      <c r="AC131" s="33"/>
      <c r="AD131" s="33"/>
      <c r="AE131" s="33"/>
      <c r="AT131" s="16" t="s">
        <v>135</v>
      </c>
      <c r="AU131" s="16" t="s">
        <v>83</v>
      </c>
    </row>
    <row r="132" spans="1:65" s="12" customFormat="1" ht="11.25">
      <c r="B132" s="196"/>
      <c r="C132" s="197"/>
      <c r="D132" s="191" t="s">
        <v>136</v>
      </c>
      <c r="E132" s="198" t="s">
        <v>1</v>
      </c>
      <c r="F132" s="199" t="s">
        <v>83</v>
      </c>
      <c r="G132" s="197"/>
      <c r="H132" s="200">
        <v>1</v>
      </c>
      <c r="I132" s="201"/>
      <c r="J132" s="197"/>
      <c r="K132" s="197"/>
      <c r="L132" s="202"/>
      <c r="M132" s="203"/>
      <c r="N132" s="204"/>
      <c r="O132" s="204"/>
      <c r="P132" s="204"/>
      <c r="Q132" s="204"/>
      <c r="R132" s="204"/>
      <c r="S132" s="204"/>
      <c r="T132" s="205"/>
      <c r="AT132" s="206" t="s">
        <v>136</v>
      </c>
      <c r="AU132" s="206" t="s">
        <v>83</v>
      </c>
      <c r="AV132" s="12" t="s">
        <v>85</v>
      </c>
      <c r="AW132" s="12" t="s">
        <v>31</v>
      </c>
      <c r="AX132" s="12" t="s">
        <v>75</v>
      </c>
      <c r="AY132" s="206" t="s">
        <v>126</v>
      </c>
    </row>
    <row r="133" spans="1:65" s="13" customFormat="1" ht="11.25">
      <c r="B133" s="207"/>
      <c r="C133" s="208"/>
      <c r="D133" s="191" t="s">
        <v>136</v>
      </c>
      <c r="E133" s="209" t="s">
        <v>1</v>
      </c>
      <c r="F133" s="210" t="s">
        <v>138</v>
      </c>
      <c r="G133" s="208"/>
      <c r="H133" s="211">
        <v>1</v>
      </c>
      <c r="I133" s="212"/>
      <c r="J133" s="208"/>
      <c r="K133" s="208"/>
      <c r="L133" s="213"/>
      <c r="M133" s="214"/>
      <c r="N133" s="215"/>
      <c r="O133" s="215"/>
      <c r="P133" s="215"/>
      <c r="Q133" s="215"/>
      <c r="R133" s="215"/>
      <c r="S133" s="215"/>
      <c r="T133" s="216"/>
      <c r="AT133" s="217" t="s">
        <v>136</v>
      </c>
      <c r="AU133" s="217" t="s">
        <v>83</v>
      </c>
      <c r="AV133" s="13" t="s">
        <v>133</v>
      </c>
      <c r="AW133" s="13" t="s">
        <v>31</v>
      </c>
      <c r="AX133" s="13" t="s">
        <v>83</v>
      </c>
      <c r="AY133" s="217" t="s">
        <v>126</v>
      </c>
    </row>
    <row r="134" spans="1:65" s="2" customFormat="1" ht="24.2" customHeight="1">
      <c r="A134" s="33"/>
      <c r="B134" s="34"/>
      <c r="C134" s="228" t="s">
        <v>133</v>
      </c>
      <c r="D134" s="228" t="s">
        <v>433</v>
      </c>
      <c r="E134" s="229" t="s">
        <v>1838</v>
      </c>
      <c r="F134" s="230" t="s">
        <v>1839</v>
      </c>
      <c r="G134" s="231" t="s">
        <v>1840</v>
      </c>
      <c r="H134" s="232">
        <v>65</v>
      </c>
      <c r="I134" s="233"/>
      <c r="J134" s="234">
        <f>ROUND(I134*H134,2)</f>
        <v>0</v>
      </c>
      <c r="K134" s="230" t="s">
        <v>131</v>
      </c>
      <c r="L134" s="38"/>
      <c r="M134" s="235" t="s">
        <v>1</v>
      </c>
      <c r="N134" s="236" t="s">
        <v>40</v>
      </c>
      <c r="O134" s="70"/>
      <c r="P134" s="187">
        <f>O134*H134</f>
        <v>0</v>
      </c>
      <c r="Q134" s="187">
        <v>0</v>
      </c>
      <c r="R134" s="187">
        <f>Q134*H134</f>
        <v>0</v>
      </c>
      <c r="S134" s="187">
        <v>0</v>
      </c>
      <c r="T134" s="188">
        <f>S134*H134</f>
        <v>0</v>
      </c>
      <c r="U134" s="33"/>
      <c r="V134" s="33"/>
      <c r="W134" s="33"/>
      <c r="X134" s="33"/>
      <c r="Y134" s="33"/>
      <c r="Z134" s="33"/>
      <c r="AA134" s="33"/>
      <c r="AB134" s="33"/>
      <c r="AC134" s="33"/>
      <c r="AD134" s="33"/>
      <c r="AE134" s="33"/>
      <c r="AR134" s="189" t="s">
        <v>133</v>
      </c>
      <c r="AT134" s="189" t="s">
        <v>433</v>
      </c>
      <c r="AU134" s="189" t="s">
        <v>83</v>
      </c>
      <c r="AY134" s="16" t="s">
        <v>126</v>
      </c>
      <c r="BE134" s="190">
        <f>IF(N134="základní",J134,0)</f>
        <v>0</v>
      </c>
      <c r="BF134" s="190">
        <f>IF(N134="snížená",J134,0)</f>
        <v>0</v>
      </c>
      <c r="BG134" s="190">
        <f>IF(N134="zákl. přenesená",J134,0)</f>
        <v>0</v>
      </c>
      <c r="BH134" s="190">
        <f>IF(N134="sníž. přenesená",J134,0)</f>
        <v>0</v>
      </c>
      <c r="BI134" s="190">
        <f>IF(N134="nulová",J134,0)</f>
        <v>0</v>
      </c>
      <c r="BJ134" s="16" t="s">
        <v>83</v>
      </c>
      <c r="BK134" s="190">
        <f>ROUND(I134*H134,2)</f>
        <v>0</v>
      </c>
      <c r="BL134" s="16" t="s">
        <v>133</v>
      </c>
      <c r="BM134" s="189" t="s">
        <v>1841</v>
      </c>
    </row>
    <row r="135" spans="1:65" s="2" customFormat="1" ht="48.75">
      <c r="A135" s="33"/>
      <c r="B135" s="34"/>
      <c r="C135" s="35"/>
      <c r="D135" s="191" t="s">
        <v>135</v>
      </c>
      <c r="E135" s="35"/>
      <c r="F135" s="192" t="s">
        <v>1842</v>
      </c>
      <c r="G135" s="35"/>
      <c r="H135" s="35"/>
      <c r="I135" s="193"/>
      <c r="J135" s="35"/>
      <c r="K135" s="35"/>
      <c r="L135" s="38"/>
      <c r="M135" s="194"/>
      <c r="N135" s="195"/>
      <c r="O135" s="70"/>
      <c r="P135" s="70"/>
      <c r="Q135" s="70"/>
      <c r="R135" s="70"/>
      <c r="S135" s="70"/>
      <c r="T135" s="71"/>
      <c r="U135" s="33"/>
      <c r="V135" s="33"/>
      <c r="W135" s="33"/>
      <c r="X135" s="33"/>
      <c r="Y135" s="33"/>
      <c r="Z135" s="33"/>
      <c r="AA135" s="33"/>
      <c r="AB135" s="33"/>
      <c r="AC135" s="33"/>
      <c r="AD135" s="33"/>
      <c r="AE135" s="33"/>
      <c r="AT135" s="16" t="s">
        <v>135</v>
      </c>
      <c r="AU135" s="16" t="s">
        <v>83</v>
      </c>
    </row>
    <row r="136" spans="1:65" s="12" customFormat="1" ht="11.25">
      <c r="B136" s="196"/>
      <c r="C136" s="197"/>
      <c r="D136" s="191" t="s">
        <v>136</v>
      </c>
      <c r="E136" s="198" t="s">
        <v>1</v>
      </c>
      <c r="F136" s="199" t="s">
        <v>549</v>
      </c>
      <c r="G136" s="197"/>
      <c r="H136" s="200">
        <v>65</v>
      </c>
      <c r="I136" s="201"/>
      <c r="J136" s="197"/>
      <c r="K136" s="197"/>
      <c r="L136" s="202"/>
      <c r="M136" s="203"/>
      <c r="N136" s="204"/>
      <c r="O136" s="204"/>
      <c r="P136" s="204"/>
      <c r="Q136" s="204"/>
      <c r="R136" s="204"/>
      <c r="S136" s="204"/>
      <c r="T136" s="205"/>
      <c r="AT136" s="206" t="s">
        <v>136</v>
      </c>
      <c r="AU136" s="206" t="s">
        <v>83</v>
      </c>
      <c r="AV136" s="12" t="s">
        <v>85</v>
      </c>
      <c r="AW136" s="12" t="s">
        <v>31</v>
      </c>
      <c r="AX136" s="12" t="s">
        <v>75</v>
      </c>
      <c r="AY136" s="206" t="s">
        <v>126</v>
      </c>
    </row>
    <row r="137" spans="1:65" s="13" customFormat="1" ht="11.25">
      <c r="B137" s="207"/>
      <c r="C137" s="208"/>
      <c r="D137" s="191" t="s">
        <v>136</v>
      </c>
      <c r="E137" s="209" t="s">
        <v>1</v>
      </c>
      <c r="F137" s="210" t="s">
        <v>138</v>
      </c>
      <c r="G137" s="208"/>
      <c r="H137" s="211">
        <v>65</v>
      </c>
      <c r="I137" s="212"/>
      <c r="J137" s="208"/>
      <c r="K137" s="208"/>
      <c r="L137" s="213"/>
      <c r="M137" s="214"/>
      <c r="N137" s="215"/>
      <c r="O137" s="215"/>
      <c r="P137" s="215"/>
      <c r="Q137" s="215"/>
      <c r="R137" s="215"/>
      <c r="S137" s="215"/>
      <c r="T137" s="216"/>
      <c r="AT137" s="217" t="s">
        <v>136</v>
      </c>
      <c r="AU137" s="217" t="s">
        <v>83</v>
      </c>
      <c r="AV137" s="13" t="s">
        <v>133</v>
      </c>
      <c r="AW137" s="13" t="s">
        <v>31</v>
      </c>
      <c r="AX137" s="13" t="s">
        <v>83</v>
      </c>
      <c r="AY137" s="217" t="s">
        <v>126</v>
      </c>
    </row>
    <row r="138" spans="1:65" s="2" customFormat="1" ht="33" customHeight="1">
      <c r="A138" s="33"/>
      <c r="B138" s="34"/>
      <c r="C138" s="228" t="s">
        <v>157</v>
      </c>
      <c r="D138" s="228" t="s">
        <v>433</v>
      </c>
      <c r="E138" s="229" t="s">
        <v>1843</v>
      </c>
      <c r="F138" s="230" t="s">
        <v>1844</v>
      </c>
      <c r="G138" s="231" t="s">
        <v>142</v>
      </c>
      <c r="H138" s="232">
        <v>2</v>
      </c>
      <c r="I138" s="233"/>
      <c r="J138" s="234">
        <f>ROUND(I138*H138,2)</f>
        <v>0</v>
      </c>
      <c r="K138" s="230" t="s">
        <v>131</v>
      </c>
      <c r="L138" s="38"/>
      <c r="M138" s="235" t="s">
        <v>1</v>
      </c>
      <c r="N138" s="236" t="s">
        <v>40</v>
      </c>
      <c r="O138" s="70"/>
      <c r="P138" s="187">
        <f>O138*H138</f>
        <v>0</v>
      </c>
      <c r="Q138" s="187">
        <v>0</v>
      </c>
      <c r="R138" s="187">
        <f>Q138*H138</f>
        <v>0</v>
      </c>
      <c r="S138" s="187">
        <v>0</v>
      </c>
      <c r="T138" s="188">
        <f>S138*H138</f>
        <v>0</v>
      </c>
      <c r="U138" s="33"/>
      <c r="V138" s="33"/>
      <c r="W138" s="33"/>
      <c r="X138" s="33"/>
      <c r="Y138" s="33"/>
      <c r="Z138" s="33"/>
      <c r="AA138" s="33"/>
      <c r="AB138" s="33"/>
      <c r="AC138" s="33"/>
      <c r="AD138" s="33"/>
      <c r="AE138" s="33"/>
      <c r="AR138" s="189" t="s">
        <v>133</v>
      </c>
      <c r="AT138" s="189" t="s">
        <v>433</v>
      </c>
      <c r="AU138" s="189" t="s">
        <v>83</v>
      </c>
      <c r="AY138" s="16" t="s">
        <v>126</v>
      </c>
      <c r="BE138" s="190">
        <f>IF(N138="základní",J138,0)</f>
        <v>0</v>
      </c>
      <c r="BF138" s="190">
        <f>IF(N138="snížená",J138,0)</f>
        <v>0</v>
      </c>
      <c r="BG138" s="190">
        <f>IF(N138="zákl. přenesená",J138,0)</f>
        <v>0</v>
      </c>
      <c r="BH138" s="190">
        <f>IF(N138="sníž. přenesená",J138,0)</f>
        <v>0</v>
      </c>
      <c r="BI138" s="190">
        <f>IF(N138="nulová",J138,0)</f>
        <v>0</v>
      </c>
      <c r="BJ138" s="16" t="s">
        <v>83</v>
      </c>
      <c r="BK138" s="190">
        <f>ROUND(I138*H138,2)</f>
        <v>0</v>
      </c>
      <c r="BL138" s="16" t="s">
        <v>133</v>
      </c>
      <c r="BM138" s="189" t="s">
        <v>1845</v>
      </c>
    </row>
    <row r="139" spans="1:65" s="2" customFormat="1" ht="19.5">
      <c r="A139" s="33"/>
      <c r="B139" s="34"/>
      <c r="C139" s="35"/>
      <c r="D139" s="191" t="s">
        <v>135</v>
      </c>
      <c r="E139" s="35"/>
      <c r="F139" s="192" t="s">
        <v>1844</v>
      </c>
      <c r="G139" s="35"/>
      <c r="H139" s="35"/>
      <c r="I139" s="193"/>
      <c r="J139" s="35"/>
      <c r="K139" s="35"/>
      <c r="L139" s="38"/>
      <c r="M139" s="194"/>
      <c r="N139" s="195"/>
      <c r="O139" s="70"/>
      <c r="P139" s="70"/>
      <c r="Q139" s="70"/>
      <c r="R139" s="70"/>
      <c r="S139" s="70"/>
      <c r="T139" s="71"/>
      <c r="U139" s="33"/>
      <c r="V139" s="33"/>
      <c r="W139" s="33"/>
      <c r="X139" s="33"/>
      <c r="Y139" s="33"/>
      <c r="Z139" s="33"/>
      <c r="AA139" s="33"/>
      <c r="AB139" s="33"/>
      <c r="AC139" s="33"/>
      <c r="AD139" s="33"/>
      <c r="AE139" s="33"/>
      <c r="AT139" s="16" t="s">
        <v>135</v>
      </c>
      <c r="AU139" s="16" t="s">
        <v>83</v>
      </c>
    </row>
    <row r="140" spans="1:65" s="12" customFormat="1" ht="11.25">
      <c r="B140" s="196"/>
      <c r="C140" s="197"/>
      <c r="D140" s="191" t="s">
        <v>136</v>
      </c>
      <c r="E140" s="198" t="s">
        <v>1</v>
      </c>
      <c r="F140" s="199" t="s">
        <v>83</v>
      </c>
      <c r="G140" s="197"/>
      <c r="H140" s="200">
        <v>1</v>
      </c>
      <c r="I140" s="201"/>
      <c r="J140" s="197"/>
      <c r="K140" s="197"/>
      <c r="L140" s="202"/>
      <c r="M140" s="203"/>
      <c r="N140" s="204"/>
      <c r="O140" s="204"/>
      <c r="P140" s="204"/>
      <c r="Q140" s="204"/>
      <c r="R140" s="204"/>
      <c r="S140" s="204"/>
      <c r="T140" s="205"/>
      <c r="AT140" s="206" t="s">
        <v>136</v>
      </c>
      <c r="AU140" s="206" t="s">
        <v>83</v>
      </c>
      <c r="AV140" s="12" t="s">
        <v>85</v>
      </c>
      <c r="AW140" s="12" t="s">
        <v>31</v>
      </c>
      <c r="AX140" s="12" t="s">
        <v>75</v>
      </c>
      <c r="AY140" s="206" t="s">
        <v>126</v>
      </c>
    </row>
    <row r="141" spans="1:65" s="14" customFormat="1" ht="11.25">
      <c r="B141" s="218"/>
      <c r="C141" s="219"/>
      <c r="D141" s="191" t="s">
        <v>136</v>
      </c>
      <c r="E141" s="220" t="s">
        <v>1</v>
      </c>
      <c r="F141" s="221" t="s">
        <v>1846</v>
      </c>
      <c r="G141" s="219"/>
      <c r="H141" s="220" t="s">
        <v>1</v>
      </c>
      <c r="I141" s="222"/>
      <c r="J141" s="219"/>
      <c r="K141" s="219"/>
      <c r="L141" s="223"/>
      <c r="M141" s="224"/>
      <c r="N141" s="225"/>
      <c r="O141" s="225"/>
      <c r="P141" s="225"/>
      <c r="Q141" s="225"/>
      <c r="R141" s="225"/>
      <c r="S141" s="225"/>
      <c r="T141" s="226"/>
      <c r="AT141" s="227" t="s">
        <v>136</v>
      </c>
      <c r="AU141" s="227" t="s">
        <v>83</v>
      </c>
      <c r="AV141" s="14" t="s">
        <v>83</v>
      </c>
      <c r="AW141" s="14" t="s">
        <v>31</v>
      </c>
      <c r="AX141" s="14" t="s">
        <v>75</v>
      </c>
      <c r="AY141" s="227" t="s">
        <v>126</v>
      </c>
    </row>
    <row r="142" spans="1:65" s="12" customFormat="1" ht="11.25">
      <c r="B142" s="196"/>
      <c r="C142" s="197"/>
      <c r="D142" s="191" t="s">
        <v>136</v>
      </c>
      <c r="E142" s="198" t="s">
        <v>1</v>
      </c>
      <c r="F142" s="199" t="s">
        <v>83</v>
      </c>
      <c r="G142" s="197"/>
      <c r="H142" s="200">
        <v>1</v>
      </c>
      <c r="I142" s="201"/>
      <c r="J142" s="197"/>
      <c r="K142" s="197"/>
      <c r="L142" s="202"/>
      <c r="M142" s="203"/>
      <c r="N142" s="204"/>
      <c r="O142" s="204"/>
      <c r="P142" s="204"/>
      <c r="Q142" s="204"/>
      <c r="R142" s="204"/>
      <c r="S142" s="204"/>
      <c r="T142" s="205"/>
      <c r="AT142" s="206" t="s">
        <v>136</v>
      </c>
      <c r="AU142" s="206" t="s">
        <v>83</v>
      </c>
      <c r="AV142" s="12" t="s">
        <v>85</v>
      </c>
      <c r="AW142" s="12" t="s">
        <v>31</v>
      </c>
      <c r="AX142" s="12" t="s">
        <v>75</v>
      </c>
      <c r="AY142" s="206" t="s">
        <v>126</v>
      </c>
    </row>
    <row r="143" spans="1:65" s="13" customFormat="1" ht="11.25">
      <c r="B143" s="207"/>
      <c r="C143" s="208"/>
      <c r="D143" s="191" t="s">
        <v>136</v>
      </c>
      <c r="E143" s="209" t="s">
        <v>1</v>
      </c>
      <c r="F143" s="210" t="s">
        <v>138</v>
      </c>
      <c r="G143" s="208"/>
      <c r="H143" s="211">
        <v>2</v>
      </c>
      <c r="I143" s="212"/>
      <c r="J143" s="208"/>
      <c r="K143" s="208"/>
      <c r="L143" s="213"/>
      <c r="M143" s="214"/>
      <c r="N143" s="215"/>
      <c r="O143" s="215"/>
      <c r="P143" s="215"/>
      <c r="Q143" s="215"/>
      <c r="R143" s="215"/>
      <c r="S143" s="215"/>
      <c r="T143" s="216"/>
      <c r="AT143" s="217" t="s">
        <v>136</v>
      </c>
      <c r="AU143" s="217" t="s">
        <v>83</v>
      </c>
      <c r="AV143" s="13" t="s">
        <v>133</v>
      </c>
      <c r="AW143" s="13" t="s">
        <v>31</v>
      </c>
      <c r="AX143" s="13" t="s">
        <v>83</v>
      </c>
      <c r="AY143" s="217" t="s">
        <v>126</v>
      </c>
    </row>
    <row r="144" spans="1:65" s="2" customFormat="1" ht="24.2" customHeight="1">
      <c r="A144" s="33"/>
      <c r="B144" s="34"/>
      <c r="C144" s="228" t="s">
        <v>162</v>
      </c>
      <c r="D144" s="228" t="s">
        <v>433</v>
      </c>
      <c r="E144" s="229" t="s">
        <v>1847</v>
      </c>
      <c r="F144" s="230" t="s">
        <v>1848</v>
      </c>
      <c r="G144" s="231" t="s">
        <v>142</v>
      </c>
      <c r="H144" s="232">
        <v>1</v>
      </c>
      <c r="I144" s="233"/>
      <c r="J144" s="234">
        <f>ROUND(I144*H144,2)</f>
        <v>0</v>
      </c>
      <c r="K144" s="230" t="s">
        <v>131</v>
      </c>
      <c r="L144" s="38"/>
      <c r="M144" s="235" t="s">
        <v>1</v>
      </c>
      <c r="N144" s="236" t="s">
        <v>40</v>
      </c>
      <c r="O144" s="70"/>
      <c r="P144" s="187">
        <f>O144*H144</f>
        <v>0</v>
      </c>
      <c r="Q144" s="187">
        <v>0</v>
      </c>
      <c r="R144" s="187">
        <f>Q144*H144</f>
        <v>0</v>
      </c>
      <c r="S144" s="187">
        <v>0</v>
      </c>
      <c r="T144" s="188">
        <f>S144*H144</f>
        <v>0</v>
      </c>
      <c r="U144" s="33"/>
      <c r="V144" s="33"/>
      <c r="W144" s="33"/>
      <c r="X144" s="33"/>
      <c r="Y144" s="33"/>
      <c r="Z144" s="33"/>
      <c r="AA144" s="33"/>
      <c r="AB144" s="33"/>
      <c r="AC144" s="33"/>
      <c r="AD144" s="33"/>
      <c r="AE144" s="33"/>
      <c r="AR144" s="189" t="s">
        <v>133</v>
      </c>
      <c r="AT144" s="189" t="s">
        <v>433</v>
      </c>
      <c r="AU144" s="189" t="s">
        <v>83</v>
      </c>
      <c r="AY144" s="16" t="s">
        <v>126</v>
      </c>
      <c r="BE144" s="190">
        <f>IF(N144="základní",J144,0)</f>
        <v>0</v>
      </c>
      <c r="BF144" s="190">
        <f>IF(N144="snížená",J144,0)</f>
        <v>0</v>
      </c>
      <c r="BG144" s="190">
        <f>IF(N144="zákl. přenesená",J144,0)</f>
        <v>0</v>
      </c>
      <c r="BH144" s="190">
        <f>IF(N144="sníž. přenesená",J144,0)</f>
        <v>0</v>
      </c>
      <c r="BI144" s="190">
        <f>IF(N144="nulová",J144,0)</f>
        <v>0</v>
      </c>
      <c r="BJ144" s="16" t="s">
        <v>83</v>
      </c>
      <c r="BK144" s="190">
        <f>ROUND(I144*H144,2)</f>
        <v>0</v>
      </c>
      <c r="BL144" s="16" t="s">
        <v>133</v>
      </c>
      <c r="BM144" s="189" t="s">
        <v>1849</v>
      </c>
    </row>
    <row r="145" spans="1:65" s="2" customFormat="1" ht="58.5">
      <c r="A145" s="33"/>
      <c r="B145" s="34"/>
      <c r="C145" s="35"/>
      <c r="D145" s="191" t="s">
        <v>135</v>
      </c>
      <c r="E145" s="35"/>
      <c r="F145" s="192" t="s">
        <v>1850</v>
      </c>
      <c r="G145" s="35"/>
      <c r="H145" s="35"/>
      <c r="I145" s="193"/>
      <c r="J145" s="35"/>
      <c r="K145" s="35"/>
      <c r="L145" s="38"/>
      <c r="M145" s="194"/>
      <c r="N145" s="195"/>
      <c r="O145" s="70"/>
      <c r="P145" s="70"/>
      <c r="Q145" s="70"/>
      <c r="R145" s="70"/>
      <c r="S145" s="70"/>
      <c r="T145" s="71"/>
      <c r="U145" s="33"/>
      <c r="V145" s="33"/>
      <c r="W145" s="33"/>
      <c r="X145" s="33"/>
      <c r="Y145" s="33"/>
      <c r="Z145" s="33"/>
      <c r="AA145" s="33"/>
      <c r="AB145" s="33"/>
      <c r="AC145" s="33"/>
      <c r="AD145" s="33"/>
      <c r="AE145" s="33"/>
      <c r="AT145" s="16" t="s">
        <v>135</v>
      </c>
      <c r="AU145" s="16" t="s">
        <v>83</v>
      </c>
    </row>
    <row r="146" spans="1:65" s="12" customFormat="1" ht="11.25">
      <c r="B146" s="196"/>
      <c r="C146" s="197"/>
      <c r="D146" s="191" t="s">
        <v>136</v>
      </c>
      <c r="E146" s="198" t="s">
        <v>1</v>
      </c>
      <c r="F146" s="199" t="s">
        <v>83</v>
      </c>
      <c r="G146" s="197"/>
      <c r="H146" s="200">
        <v>1</v>
      </c>
      <c r="I146" s="201"/>
      <c r="J146" s="197"/>
      <c r="K146" s="197"/>
      <c r="L146" s="202"/>
      <c r="M146" s="203"/>
      <c r="N146" s="204"/>
      <c r="O146" s="204"/>
      <c r="P146" s="204"/>
      <c r="Q146" s="204"/>
      <c r="R146" s="204"/>
      <c r="S146" s="204"/>
      <c r="T146" s="205"/>
      <c r="AT146" s="206" t="s">
        <v>136</v>
      </c>
      <c r="AU146" s="206" t="s">
        <v>83</v>
      </c>
      <c r="AV146" s="12" t="s">
        <v>85</v>
      </c>
      <c r="AW146" s="12" t="s">
        <v>31</v>
      </c>
      <c r="AX146" s="12" t="s">
        <v>75</v>
      </c>
      <c r="AY146" s="206" t="s">
        <v>126</v>
      </c>
    </row>
    <row r="147" spans="1:65" s="13" customFormat="1" ht="11.25">
      <c r="B147" s="207"/>
      <c r="C147" s="208"/>
      <c r="D147" s="191" t="s">
        <v>136</v>
      </c>
      <c r="E147" s="209" t="s">
        <v>1</v>
      </c>
      <c r="F147" s="210" t="s">
        <v>138</v>
      </c>
      <c r="G147" s="208"/>
      <c r="H147" s="211">
        <v>1</v>
      </c>
      <c r="I147" s="212"/>
      <c r="J147" s="208"/>
      <c r="K147" s="208"/>
      <c r="L147" s="213"/>
      <c r="M147" s="214"/>
      <c r="N147" s="215"/>
      <c r="O147" s="215"/>
      <c r="P147" s="215"/>
      <c r="Q147" s="215"/>
      <c r="R147" s="215"/>
      <c r="S147" s="215"/>
      <c r="T147" s="216"/>
      <c r="AT147" s="217" t="s">
        <v>136</v>
      </c>
      <c r="AU147" s="217" t="s">
        <v>83</v>
      </c>
      <c r="AV147" s="13" t="s">
        <v>133</v>
      </c>
      <c r="AW147" s="13" t="s">
        <v>31</v>
      </c>
      <c r="AX147" s="13" t="s">
        <v>83</v>
      </c>
      <c r="AY147" s="217" t="s">
        <v>126</v>
      </c>
    </row>
    <row r="148" spans="1:65" s="2" customFormat="1" ht="66.75" customHeight="1">
      <c r="A148" s="33"/>
      <c r="B148" s="34"/>
      <c r="C148" s="228" t="s">
        <v>168</v>
      </c>
      <c r="D148" s="228" t="s">
        <v>433</v>
      </c>
      <c r="E148" s="229" t="s">
        <v>1851</v>
      </c>
      <c r="F148" s="230" t="s">
        <v>1852</v>
      </c>
      <c r="G148" s="231" t="s">
        <v>142</v>
      </c>
      <c r="H148" s="232">
        <v>1</v>
      </c>
      <c r="I148" s="233"/>
      <c r="J148" s="234">
        <f>ROUND(I148*H148,2)</f>
        <v>0</v>
      </c>
      <c r="K148" s="230" t="s">
        <v>131</v>
      </c>
      <c r="L148" s="38"/>
      <c r="M148" s="235" t="s">
        <v>1</v>
      </c>
      <c r="N148" s="236" t="s">
        <v>40</v>
      </c>
      <c r="O148" s="70"/>
      <c r="P148" s="187">
        <f>O148*H148</f>
        <v>0</v>
      </c>
      <c r="Q148" s="187">
        <v>0</v>
      </c>
      <c r="R148" s="187">
        <f>Q148*H148</f>
        <v>0</v>
      </c>
      <c r="S148" s="187">
        <v>0</v>
      </c>
      <c r="T148" s="188">
        <f>S148*H148</f>
        <v>0</v>
      </c>
      <c r="U148" s="33"/>
      <c r="V148" s="33"/>
      <c r="W148" s="33"/>
      <c r="X148" s="33"/>
      <c r="Y148" s="33"/>
      <c r="Z148" s="33"/>
      <c r="AA148" s="33"/>
      <c r="AB148" s="33"/>
      <c r="AC148" s="33"/>
      <c r="AD148" s="33"/>
      <c r="AE148" s="33"/>
      <c r="AR148" s="189" t="s">
        <v>133</v>
      </c>
      <c r="AT148" s="189" t="s">
        <v>433</v>
      </c>
      <c r="AU148" s="189" t="s">
        <v>83</v>
      </c>
      <c r="AY148" s="16" t="s">
        <v>126</v>
      </c>
      <c r="BE148" s="190">
        <f>IF(N148="základní",J148,0)</f>
        <v>0</v>
      </c>
      <c r="BF148" s="190">
        <f>IF(N148="snížená",J148,0)</f>
        <v>0</v>
      </c>
      <c r="BG148" s="190">
        <f>IF(N148="zákl. přenesená",J148,0)</f>
        <v>0</v>
      </c>
      <c r="BH148" s="190">
        <f>IF(N148="sníž. přenesená",J148,0)</f>
        <v>0</v>
      </c>
      <c r="BI148" s="190">
        <f>IF(N148="nulová",J148,0)</f>
        <v>0</v>
      </c>
      <c r="BJ148" s="16" t="s">
        <v>83</v>
      </c>
      <c r="BK148" s="190">
        <f>ROUND(I148*H148,2)</f>
        <v>0</v>
      </c>
      <c r="BL148" s="16" t="s">
        <v>133</v>
      </c>
      <c r="BM148" s="189" t="s">
        <v>1853</v>
      </c>
    </row>
    <row r="149" spans="1:65" s="2" customFormat="1" ht="39">
      <c r="A149" s="33"/>
      <c r="B149" s="34"/>
      <c r="C149" s="35"/>
      <c r="D149" s="191" t="s">
        <v>135</v>
      </c>
      <c r="E149" s="35"/>
      <c r="F149" s="192" t="s">
        <v>1852</v>
      </c>
      <c r="G149" s="35"/>
      <c r="H149" s="35"/>
      <c r="I149" s="193"/>
      <c r="J149" s="35"/>
      <c r="K149" s="35"/>
      <c r="L149" s="38"/>
      <c r="M149" s="194"/>
      <c r="N149" s="195"/>
      <c r="O149" s="70"/>
      <c r="P149" s="70"/>
      <c r="Q149" s="70"/>
      <c r="R149" s="70"/>
      <c r="S149" s="70"/>
      <c r="T149" s="71"/>
      <c r="U149" s="33"/>
      <c r="V149" s="33"/>
      <c r="W149" s="33"/>
      <c r="X149" s="33"/>
      <c r="Y149" s="33"/>
      <c r="Z149" s="33"/>
      <c r="AA149" s="33"/>
      <c r="AB149" s="33"/>
      <c r="AC149" s="33"/>
      <c r="AD149" s="33"/>
      <c r="AE149" s="33"/>
      <c r="AT149" s="16" t="s">
        <v>135</v>
      </c>
      <c r="AU149" s="16" t="s">
        <v>83</v>
      </c>
    </row>
    <row r="150" spans="1:65" s="12" customFormat="1" ht="11.25">
      <c r="B150" s="196"/>
      <c r="C150" s="197"/>
      <c r="D150" s="191" t="s">
        <v>136</v>
      </c>
      <c r="E150" s="198" t="s">
        <v>1</v>
      </c>
      <c r="F150" s="199" t="s">
        <v>83</v>
      </c>
      <c r="G150" s="197"/>
      <c r="H150" s="200">
        <v>1</v>
      </c>
      <c r="I150" s="201"/>
      <c r="J150" s="197"/>
      <c r="K150" s="197"/>
      <c r="L150" s="202"/>
      <c r="M150" s="203"/>
      <c r="N150" s="204"/>
      <c r="O150" s="204"/>
      <c r="P150" s="204"/>
      <c r="Q150" s="204"/>
      <c r="R150" s="204"/>
      <c r="S150" s="204"/>
      <c r="T150" s="205"/>
      <c r="AT150" s="206" t="s">
        <v>136</v>
      </c>
      <c r="AU150" s="206" t="s">
        <v>83</v>
      </c>
      <c r="AV150" s="12" t="s">
        <v>85</v>
      </c>
      <c r="AW150" s="12" t="s">
        <v>31</v>
      </c>
      <c r="AX150" s="12" t="s">
        <v>75</v>
      </c>
      <c r="AY150" s="206" t="s">
        <v>126</v>
      </c>
    </row>
    <row r="151" spans="1:65" s="13" customFormat="1" ht="11.25">
      <c r="B151" s="207"/>
      <c r="C151" s="208"/>
      <c r="D151" s="191" t="s">
        <v>136</v>
      </c>
      <c r="E151" s="209" t="s">
        <v>1</v>
      </c>
      <c r="F151" s="210" t="s">
        <v>138</v>
      </c>
      <c r="G151" s="208"/>
      <c r="H151" s="211">
        <v>1</v>
      </c>
      <c r="I151" s="212"/>
      <c r="J151" s="208"/>
      <c r="K151" s="208"/>
      <c r="L151" s="213"/>
      <c r="M151" s="214"/>
      <c r="N151" s="215"/>
      <c r="O151" s="215"/>
      <c r="P151" s="215"/>
      <c r="Q151" s="215"/>
      <c r="R151" s="215"/>
      <c r="S151" s="215"/>
      <c r="T151" s="216"/>
      <c r="AT151" s="217" t="s">
        <v>136</v>
      </c>
      <c r="AU151" s="217" t="s">
        <v>83</v>
      </c>
      <c r="AV151" s="13" t="s">
        <v>133</v>
      </c>
      <c r="AW151" s="13" t="s">
        <v>31</v>
      </c>
      <c r="AX151" s="13" t="s">
        <v>83</v>
      </c>
      <c r="AY151" s="217" t="s">
        <v>126</v>
      </c>
    </row>
    <row r="152" spans="1:65" s="2" customFormat="1" ht="33" customHeight="1">
      <c r="A152" s="33"/>
      <c r="B152" s="34"/>
      <c r="C152" s="228" t="s">
        <v>132</v>
      </c>
      <c r="D152" s="228" t="s">
        <v>433</v>
      </c>
      <c r="E152" s="229" t="s">
        <v>1854</v>
      </c>
      <c r="F152" s="230" t="s">
        <v>1855</v>
      </c>
      <c r="G152" s="231" t="s">
        <v>142</v>
      </c>
      <c r="H152" s="232">
        <v>23</v>
      </c>
      <c r="I152" s="233"/>
      <c r="J152" s="234">
        <f>ROUND(I152*H152,2)</f>
        <v>0</v>
      </c>
      <c r="K152" s="230" t="s">
        <v>131</v>
      </c>
      <c r="L152" s="38"/>
      <c r="M152" s="235" t="s">
        <v>1</v>
      </c>
      <c r="N152" s="236" t="s">
        <v>40</v>
      </c>
      <c r="O152" s="70"/>
      <c r="P152" s="187">
        <f>O152*H152</f>
        <v>0</v>
      </c>
      <c r="Q152" s="187">
        <v>0</v>
      </c>
      <c r="R152" s="187">
        <f>Q152*H152</f>
        <v>0</v>
      </c>
      <c r="S152" s="187">
        <v>0</v>
      </c>
      <c r="T152" s="188">
        <f>S152*H152</f>
        <v>0</v>
      </c>
      <c r="U152" s="33"/>
      <c r="V152" s="33"/>
      <c r="W152" s="33"/>
      <c r="X152" s="33"/>
      <c r="Y152" s="33"/>
      <c r="Z152" s="33"/>
      <c r="AA152" s="33"/>
      <c r="AB152" s="33"/>
      <c r="AC152" s="33"/>
      <c r="AD152" s="33"/>
      <c r="AE152" s="33"/>
      <c r="AR152" s="189" t="s">
        <v>133</v>
      </c>
      <c r="AT152" s="189" t="s">
        <v>433</v>
      </c>
      <c r="AU152" s="189" t="s">
        <v>83</v>
      </c>
      <c r="AY152" s="16" t="s">
        <v>126</v>
      </c>
      <c r="BE152" s="190">
        <f>IF(N152="základní",J152,0)</f>
        <v>0</v>
      </c>
      <c r="BF152" s="190">
        <f>IF(N152="snížená",J152,0)</f>
        <v>0</v>
      </c>
      <c r="BG152" s="190">
        <f>IF(N152="zákl. přenesená",J152,0)</f>
        <v>0</v>
      </c>
      <c r="BH152" s="190">
        <f>IF(N152="sníž. přenesená",J152,0)</f>
        <v>0</v>
      </c>
      <c r="BI152" s="190">
        <f>IF(N152="nulová",J152,0)</f>
        <v>0</v>
      </c>
      <c r="BJ152" s="16" t="s">
        <v>83</v>
      </c>
      <c r="BK152" s="190">
        <f>ROUND(I152*H152,2)</f>
        <v>0</v>
      </c>
      <c r="BL152" s="16" t="s">
        <v>133</v>
      </c>
      <c r="BM152" s="189" t="s">
        <v>1856</v>
      </c>
    </row>
    <row r="153" spans="1:65" s="2" customFormat="1" ht="19.5">
      <c r="A153" s="33"/>
      <c r="B153" s="34"/>
      <c r="C153" s="35"/>
      <c r="D153" s="191" t="s">
        <v>135</v>
      </c>
      <c r="E153" s="35"/>
      <c r="F153" s="192" t="s">
        <v>1855</v>
      </c>
      <c r="G153" s="35"/>
      <c r="H153" s="35"/>
      <c r="I153" s="193"/>
      <c r="J153" s="35"/>
      <c r="K153" s="35"/>
      <c r="L153" s="38"/>
      <c r="M153" s="194"/>
      <c r="N153" s="195"/>
      <c r="O153" s="70"/>
      <c r="P153" s="70"/>
      <c r="Q153" s="70"/>
      <c r="R153" s="70"/>
      <c r="S153" s="70"/>
      <c r="T153" s="71"/>
      <c r="U153" s="33"/>
      <c r="V153" s="33"/>
      <c r="W153" s="33"/>
      <c r="X153" s="33"/>
      <c r="Y153" s="33"/>
      <c r="Z153" s="33"/>
      <c r="AA153" s="33"/>
      <c r="AB153" s="33"/>
      <c r="AC153" s="33"/>
      <c r="AD153" s="33"/>
      <c r="AE153" s="33"/>
      <c r="AT153" s="16" t="s">
        <v>135</v>
      </c>
      <c r="AU153" s="16" t="s">
        <v>83</v>
      </c>
    </row>
    <row r="154" spans="1:65" s="14" customFormat="1" ht="45">
      <c r="B154" s="218"/>
      <c r="C154" s="219"/>
      <c r="D154" s="191" t="s">
        <v>136</v>
      </c>
      <c r="E154" s="220" t="s">
        <v>1</v>
      </c>
      <c r="F154" s="221" t="s">
        <v>1857</v>
      </c>
      <c r="G154" s="219"/>
      <c r="H154" s="220" t="s">
        <v>1</v>
      </c>
      <c r="I154" s="222"/>
      <c r="J154" s="219"/>
      <c r="K154" s="219"/>
      <c r="L154" s="223"/>
      <c r="M154" s="224"/>
      <c r="N154" s="225"/>
      <c r="O154" s="225"/>
      <c r="P154" s="225"/>
      <c r="Q154" s="225"/>
      <c r="R154" s="225"/>
      <c r="S154" s="225"/>
      <c r="T154" s="226"/>
      <c r="AT154" s="227" t="s">
        <v>136</v>
      </c>
      <c r="AU154" s="227" t="s">
        <v>83</v>
      </c>
      <c r="AV154" s="14" t="s">
        <v>83</v>
      </c>
      <c r="AW154" s="14" t="s">
        <v>31</v>
      </c>
      <c r="AX154" s="14" t="s">
        <v>75</v>
      </c>
      <c r="AY154" s="227" t="s">
        <v>126</v>
      </c>
    </row>
    <row r="155" spans="1:65" s="12" customFormat="1" ht="11.25">
      <c r="B155" s="196"/>
      <c r="C155" s="197"/>
      <c r="D155" s="191" t="s">
        <v>136</v>
      </c>
      <c r="E155" s="198" t="s">
        <v>1</v>
      </c>
      <c r="F155" s="199" t="s">
        <v>257</v>
      </c>
      <c r="G155" s="197"/>
      <c r="H155" s="200">
        <v>23</v>
      </c>
      <c r="I155" s="201"/>
      <c r="J155" s="197"/>
      <c r="K155" s="197"/>
      <c r="L155" s="202"/>
      <c r="M155" s="203"/>
      <c r="N155" s="204"/>
      <c r="O155" s="204"/>
      <c r="P155" s="204"/>
      <c r="Q155" s="204"/>
      <c r="R155" s="204"/>
      <c r="S155" s="204"/>
      <c r="T155" s="205"/>
      <c r="AT155" s="206" t="s">
        <v>136</v>
      </c>
      <c r="AU155" s="206" t="s">
        <v>83</v>
      </c>
      <c r="AV155" s="12" t="s">
        <v>85</v>
      </c>
      <c r="AW155" s="12" t="s">
        <v>31</v>
      </c>
      <c r="AX155" s="12" t="s">
        <v>75</v>
      </c>
      <c r="AY155" s="206" t="s">
        <v>126</v>
      </c>
    </row>
    <row r="156" spans="1:65" s="13" customFormat="1" ht="11.25">
      <c r="B156" s="207"/>
      <c r="C156" s="208"/>
      <c r="D156" s="191" t="s">
        <v>136</v>
      </c>
      <c r="E156" s="209" t="s">
        <v>1</v>
      </c>
      <c r="F156" s="210" t="s">
        <v>138</v>
      </c>
      <c r="G156" s="208"/>
      <c r="H156" s="211">
        <v>23</v>
      </c>
      <c r="I156" s="212"/>
      <c r="J156" s="208"/>
      <c r="K156" s="208"/>
      <c r="L156" s="213"/>
      <c r="M156" s="214"/>
      <c r="N156" s="215"/>
      <c r="O156" s="215"/>
      <c r="P156" s="215"/>
      <c r="Q156" s="215"/>
      <c r="R156" s="215"/>
      <c r="S156" s="215"/>
      <c r="T156" s="216"/>
      <c r="AT156" s="217" t="s">
        <v>136</v>
      </c>
      <c r="AU156" s="217" t="s">
        <v>83</v>
      </c>
      <c r="AV156" s="13" t="s">
        <v>133</v>
      </c>
      <c r="AW156" s="13" t="s">
        <v>31</v>
      </c>
      <c r="AX156" s="13" t="s">
        <v>83</v>
      </c>
      <c r="AY156" s="217" t="s">
        <v>126</v>
      </c>
    </row>
    <row r="157" spans="1:65" s="11" customFormat="1" ht="25.9" customHeight="1">
      <c r="B157" s="163"/>
      <c r="C157" s="164"/>
      <c r="D157" s="165" t="s">
        <v>74</v>
      </c>
      <c r="E157" s="166" t="s">
        <v>1858</v>
      </c>
      <c r="F157" s="166" t="s">
        <v>1828</v>
      </c>
      <c r="G157" s="164"/>
      <c r="H157" s="164"/>
      <c r="I157" s="167"/>
      <c r="J157" s="168">
        <f>BK157</f>
        <v>0</v>
      </c>
      <c r="K157" s="164"/>
      <c r="L157" s="169"/>
      <c r="M157" s="170"/>
      <c r="N157" s="171"/>
      <c r="O157" s="171"/>
      <c r="P157" s="172">
        <f>SUM(P158:P250)</f>
        <v>0</v>
      </c>
      <c r="Q157" s="171"/>
      <c r="R157" s="172">
        <f>SUM(R158:R250)</f>
        <v>0</v>
      </c>
      <c r="S157" s="171"/>
      <c r="T157" s="173">
        <f>SUM(T158:T250)</f>
        <v>0</v>
      </c>
      <c r="AR157" s="174" t="s">
        <v>157</v>
      </c>
      <c r="AT157" s="175" t="s">
        <v>74</v>
      </c>
      <c r="AU157" s="175" t="s">
        <v>75</v>
      </c>
      <c r="AY157" s="174" t="s">
        <v>126</v>
      </c>
      <c r="BK157" s="176">
        <f>SUM(BK158:BK250)</f>
        <v>0</v>
      </c>
    </row>
    <row r="158" spans="1:65" s="2" customFormat="1" ht="55.5" customHeight="1">
      <c r="A158" s="33"/>
      <c r="B158" s="34"/>
      <c r="C158" s="228" t="s">
        <v>175</v>
      </c>
      <c r="D158" s="228" t="s">
        <v>433</v>
      </c>
      <c r="E158" s="229" t="s">
        <v>1859</v>
      </c>
      <c r="F158" s="230" t="s">
        <v>1860</v>
      </c>
      <c r="G158" s="231" t="s">
        <v>347</v>
      </c>
      <c r="H158" s="232">
        <v>2058.1129999999998</v>
      </c>
      <c r="I158" s="233"/>
      <c r="J158" s="234">
        <f>ROUND(I158*H158,2)</f>
        <v>0</v>
      </c>
      <c r="K158" s="230" t="s">
        <v>131</v>
      </c>
      <c r="L158" s="38"/>
      <c r="M158" s="235" t="s">
        <v>1</v>
      </c>
      <c r="N158" s="236" t="s">
        <v>40</v>
      </c>
      <c r="O158" s="70"/>
      <c r="P158" s="187">
        <f>O158*H158</f>
        <v>0</v>
      </c>
      <c r="Q158" s="187">
        <v>0</v>
      </c>
      <c r="R158" s="187">
        <f>Q158*H158</f>
        <v>0</v>
      </c>
      <c r="S158" s="187">
        <v>0</v>
      </c>
      <c r="T158" s="188">
        <f>S158*H158</f>
        <v>0</v>
      </c>
      <c r="U158" s="33"/>
      <c r="V158" s="33"/>
      <c r="W158" s="33"/>
      <c r="X158" s="33"/>
      <c r="Y158" s="33"/>
      <c r="Z158" s="33"/>
      <c r="AA158" s="33"/>
      <c r="AB158" s="33"/>
      <c r="AC158" s="33"/>
      <c r="AD158" s="33"/>
      <c r="AE158" s="33"/>
      <c r="AR158" s="189" t="s">
        <v>796</v>
      </c>
      <c r="AT158" s="189" t="s">
        <v>433</v>
      </c>
      <c r="AU158" s="189" t="s">
        <v>83</v>
      </c>
      <c r="AY158" s="16" t="s">
        <v>126</v>
      </c>
      <c r="BE158" s="190">
        <f>IF(N158="základní",J158,0)</f>
        <v>0</v>
      </c>
      <c r="BF158" s="190">
        <f>IF(N158="snížená",J158,0)</f>
        <v>0</v>
      </c>
      <c r="BG158" s="190">
        <f>IF(N158="zákl. přenesená",J158,0)</f>
        <v>0</v>
      </c>
      <c r="BH158" s="190">
        <f>IF(N158="sníž. přenesená",J158,0)</f>
        <v>0</v>
      </c>
      <c r="BI158" s="190">
        <f>IF(N158="nulová",J158,0)</f>
        <v>0</v>
      </c>
      <c r="BJ158" s="16" t="s">
        <v>83</v>
      </c>
      <c r="BK158" s="190">
        <f>ROUND(I158*H158,2)</f>
        <v>0</v>
      </c>
      <c r="BL158" s="16" t="s">
        <v>796</v>
      </c>
      <c r="BM158" s="189" t="s">
        <v>1861</v>
      </c>
    </row>
    <row r="159" spans="1:65" s="2" customFormat="1" ht="78">
      <c r="A159" s="33"/>
      <c r="B159" s="34"/>
      <c r="C159" s="35"/>
      <c r="D159" s="191" t="s">
        <v>135</v>
      </c>
      <c r="E159" s="35"/>
      <c r="F159" s="192" t="s">
        <v>1862</v>
      </c>
      <c r="G159" s="35"/>
      <c r="H159" s="35"/>
      <c r="I159" s="193"/>
      <c r="J159" s="35"/>
      <c r="K159" s="35"/>
      <c r="L159" s="38"/>
      <c r="M159" s="194"/>
      <c r="N159" s="195"/>
      <c r="O159" s="70"/>
      <c r="P159" s="70"/>
      <c r="Q159" s="70"/>
      <c r="R159" s="70"/>
      <c r="S159" s="70"/>
      <c r="T159" s="71"/>
      <c r="U159" s="33"/>
      <c r="V159" s="33"/>
      <c r="W159" s="33"/>
      <c r="X159" s="33"/>
      <c r="Y159" s="33"/>
      <c r="Z159" s="33"/>
      <c r="AA159" s="33"/>
      <c r="AB159" s="33"/>
      <c r="AC159" s="33"/>
      <c r="AD159" s="33"/>
      <c r="AE159" s="33"/>
      <c r="AT159" s="16" t="s">
        <v>135</v>
      </c>
      <c r="AU159" s="16" t="s">
        <v>83</v>
      </c>
    </row>
    <row r="160" spans="1:65" s="14" customFormat="1" ht="11.25">
      <c r="B160" s="218"/>
      <c r="C160" s="219"/>
      <c r="D160" s="191" t="s">
        <v>136</v>
      </c>
      <c r="E160" s="220" t="s">
        <v>1</v>
      </c>
      <c r="F160" s="221" t="s">
        <v>1863</v>
      </c>
      <c r="G160" s="219"/>
      <c r="H160" s="220" t="s">
        <v>1</v>
      </c>
      <c r="I160" s="222"/>
      <c r="J160" s="219"/>
      <c r="K160" s="219"/>
      <c r="L160" s="223"/>
      <c r="M160" s="224"/>
      <c r="N160" s="225"/>
      <c r="O160" s="225"/>
      <c r="P160" s="225"/>
      <c r="Q160" s="225"/>
      <c r="R160" s="225"/>
      <c r="S160" s="225"/>
      <c r="T160" s="226"/>
      <c r="AT160" s="227" t="s">
        <v>136</v>
      </c>
      <c r="AU160" s="227" t="s">
        <v>83</v>
      </c>
      <c r="AV160" s="14" t="s">
        <v>83</v>
      </c>
      <c r="AW160" s="14" t="s">
        <v>31</v>
      </c>
      <c r="AX160" s="14" t="s">
        <v>75</v>
      </c>
      <c r="AY160" s="227" t="s">
        <v>126</v>
      </c>
    </row>
    <row r="161" spans="1:65" s="12" customFormat="1" ht="11.25">
      <c r="B161" s="196"/>
      <c r="C161" s="197"/>
      <c r="D161" s="191" t="s">
        <v>136</v>
      </c>
      <c r="E161" s="198" t="s">
        <v>1</v>
      </c>
      <c r="F161" s="199" t="s">
        <v>1864</v>
      </c>
      <c r="G161" s="197"/>
      <c r="H161" s="200">
        <v>0.42</v>
      </c>
      <c r="I161" s="201"/>
      <c r="J161" s="197"/>
      <c r="K161" s="197"/>
      <c r="L161" s="202"/>
      <c r="M161" s="203"/>
      <c r="N161" s="204"/>
      <c r="O161" s="204"/>
      <c r="P161" s="204"/>
      <c r="Q161" s="204"/>
      <c r="R161" s="204"/>
      <c r="S161" s="204"/>
      <c r="T161" s="205"/>
      <c r="AT161" s="206" t="s">
        <v>136</v>
      </c>
      <c r="AU161" s="206" t="s">
        <v>83</v>
      </c>
      <c r="AV161" s="12" t="s">
        <v>85</v>
      </c>
      <c r="AW161" s="12" t="s">
        <v>31</v>
      </c>
      <c r="AX161" s="12" t="s">
        <v>75</v>
      </c>
      <c r="AY161" s="206" t="s">
        <v>126</v>
      </c>
    </row>
    <row r="162" spans="1:65" s="14" customFormat="1" ht="11.25">
      <c r="B162" s="218"/>
      <c r="C162" s="219"/>
      <c r="D162" s="191" t="s">
        <v>136</v>
      </c>
      <c r="E162" s="220" t="s">
        <v>1</v>
      </c>
      <c r="F162" s="221" t="s">
        <v>1865</v>
      </c>
      <c r="G162" s="219"/>
      <c r="H162" s="220" t="s">
        <v>1</v>
      </c>
      <c r="I162" s="222"/>
      <c r="J162" s="219"/>
      <c r="K162" s="219"/>
      <c r="L162" s="223"/>
      <c r="M162" s="224"/>
      <c r="N162" s="225"/>
      <c r="O162" s="225"/>
      <c r="P162" s="225"/>
      <c r="Q162" s="225"/>
      <c r="R162" s="225"/>
      <c r="S162" s="225"/>
      <c r="T162" s="226"/>
      <c r="AT162" s="227" t="s">
        <v>136</v>
      </c>
      <c r="AU162" s="227" t="s">
        <v>83</v>
      </c>
      <c r="AV162" s="14" t="s">
        <v>83</v>
      </c>
      <c r="AW162" s="14" t="s">
        <v>31</v>
      </c>
      <c r="AX162" s="14" t="s">
        <v>75</v>
      </c>
      <c r="AY162" s="227" t="s">
        <v>126</v>
      </c>
    </row>
    <row r="163" spans="1:65" s="12" customFormat="1" ht="11.25">
      <c r="B163" s="196"/>
      <c r="C163" s="197"/>
      <c r="D163" s="191" t="s">
        <v>136</v>
      </c>
      <c r="E163" s="198" t="s">
        <v>1</v>
      </c>
      <c r="F163" s="199" t="s">
        <v>1866</v>
      </c>
      <c r="G163" s="197"/>
      <c r="H163" s="200">
        <v>9.3729999999999993</v>
      </c>
      <c r="I163" s="201"/>
      <c r="J163" s="197"/>
      <c r="K163" s="197"/>
      <c r="L163" s="202"/>
      <c r="M163" s="203"/>
      <c r="N163" s="204"/>
      <c r="O163" s="204"/>
      <c r="P163" s="204"/>
      <c r="Q163" s="204"/>
      <c r="R163" s="204"/>
      <c r="S163" s="204"/>
      <c r="T163" s="205"/>
      <c r="AT163" s="206" t="s">
        <v>136</v>
      </c>
      <c r="AU163" s="206" t="s">
        <v>83</v>
      </c>
      <c r="AV163" s="12" t="s">
        <v>85</v>
      </c>
      <c r="AW163" s="12" t="s">
        <v>31</v>
      </c>
      <c r="AX163" s="12" t="s">
        <v>75</v>
      </c>
      <c r="AY163" s="206" t="s">
        <v>126</v>
      </c>
    </row>
    <row r="164" spans="1:65" s="14" customFormat="1" ht="11.25">
      <c r="B164" s="218"/>
      <c r="C164" s="219"/>
      <c r="D164" s="191" t="s">
        <v>136</v>
      </c>
      <c r="E164" s="220" t="s">
        <v>1</v>
      </c>
      <c r="F164" s="221" t="s">
        <v>1867</v>
      </c>
      <c r="G164" s="219"/>
      <c r="H164" s="220" t="s">
        <v>1</v>
      </c>
      <c r="I164" s="222"/>
      <c r="J164" s="219"/>
      <c r="K164" s="219"/>
      <c r="L164" s="223"/>
      <c r="M164" s="224"/>
      <c r="N164" s="225"/>
      <c r="O164" s="225"/>
      <c r="P164" s="225"/>
      <c r="Q164" s="225"/>
      <c r="R164" s="225"/>
      <c r="S164" s="225"/>
      <c r="T164" s="226"/>
      <c r="AT164" s="227" t="s">
        <v>136</v>
      </c>
      <c r="AU164" s="227" t="s">
        <v>83</v>
      </c>
      <c r="AV164" s="14" t="s">
        <v>83</v>
      </c>
      <c r="AW164" s="14" t="s">
        <v>31</v>
      </c>
      <c r="AX164" s="14" t="s">
        <v>75</v>
      </c>
      <c r="AY164" s="227" t="s">
        <v>126</v>
      </c>
    </row>
    <row r="165" spans="1:65" s="12" customFormat="1" ht="11.25">
      <c r="B165" s="196"/>
      <c r="C165" s="197"/>
      <c r="D165" s="191" t="s">
        <v>136</v>
      </c>
      <c r="E165" s="198" t="s">
        <v>1</v>
      </c>
      <c r="F165" s="199" t="s">
        <v>1868</v>
      </c>
      <c r="G165" s="197"/>
      <c r="H165" s="200">
        <v>130.22</v>
      </c>
      <c r="I165" s="201"/>
      <c r="J165" s="197"/>
      <c r="K165" s="197"/>
      <c r="L165" s="202"/>
      <c r="M165" s="203"/>
      <c r="N165" s="204"/>
      <c r="O165" s="204"/>
      <c r="P165" s="204"/>
      <c r="Q165" s="204"/>
      <c r="R165" s="204"/>
      <c r="S165" s="204"/>
      <c r="T165" s="205"/>
      <c r="AT165" s="206" t="s">
        <v>136</v>
      </c>
      <c r="AU165" s="206" t="s">
        <v>83</v>
      </c>
      <c r="AV165" s="12" t="s">
        <v>85</v>
      </c>
      <c r="AW165" s="12" t="s">
        <v>31</v>
      </c>
      <c r="AX165" s="12" t="s">
        <v>75</v>
      </c>
      <c r="AY165" s="206" t="s">
        <v>126</v>
      </c>
    </row>
    <row r="166" spans="1:65" s="14" customFormat="1" ht="11.25">
      <c r="B166" s="218"/>
      <c r="C166" s="219"/>
      <c r="D166" s="191" t="s">
        <v>136</v>
      </c>
      <c r="E166" s="220" t="s">
        <v>1</v>
      </c>
      <c r="F166" s="221" t="s">
        <v>1869</v>
      </c>
      <c r="G166" s="219"/>
      <c r="H166" s="220" t="s">
        <v>1</v>
      </c>
      <c r="I166" s="222"/>
      <c r="J166" s="219"/>
      <c r="K166" s="219"/>
      <c r="L166" s="223"/>
      <c r="M166" s="224"/>
      <c r="N166" s="225"/>
      <c r="O166" s="225"/>
      <c r="P166" s="225"/>
      <c r="Q166" s="225"/>
      <c r="R166" s="225"/>
      <c r="S166" s="225"/>
      <c r="T166" s="226"/>
      <c r="AT166" s="227" t="s">
        <v>136</v>
      </c>
      <c r="AU166" s="227" t="s">
        <v>83</v>
      </c>
      <c r="AV166" s="14" t="s">
        <v>83</v>
      </c>
      <c r="AW166" s="14" t="s">
        <v>31</v>
      </c>
      <c r="AX166" s="14" t="s">
        <v>75</v>
      </c>
      <c r="AY166" s="227" t="s">
        <v>126</v>
      </c>
    </row>
    <row r="167" spans="1:65" s="12" customFormat="1" ht="11.25">
      <c r="B167" s="196"/>
      <c r="C167" s="197"/>
      <c r="D167" s="191" t="s">
        <v>136</v>
      </c>
      <c r="E167" s="198" t="s">
        <v>1</v>
      </c>
      <c r="F167" s="199" t="s">
        <v>1870</v>
      </c>
      <c r="G167" s="197"/>
      <c r="H167" s="200">
        <v>1.4999999999999999E-2</v>
      </c>
      <c r="I167" s="201"/>
      <c r="J167" s="197"/>
      <c r="K167" s="197"/>
      <c r="L167" s="202"/>
      <c r="M167" s="203"/>
      <c r="N167" s="204"/>
      <c r="O167" s="204"/>
      <c r="P167" s="204"/>
      <c r="Q167" s="204"/>
      <c r="R167" s="204"/>
      <c r="S167" s="204"/>
      <c r="T167" s="205"/>
      <c r="AT167" s="206" t="s">
        <v>136</v>
      </c>
      <c r="AU167" s="206" t="s">
        <v>83</v>
      </c>
      <c r="AV167" s="12" t="s">
        <v>85</v>
      </c>
      <c r="AW167" s="12" t="s">
        <v>31</v>
      </c>
      <c r="AX167" s="12" t="s">
        <v>75</v>
      </c>
      <c r="AY167" s="206" t="s">
        <v>126</v>
      </c>
    </row>
    <row r="168" spans="1:65" s="14" customFormat="1" ht="11.25">
      <c r="B168" s="218"/>
      <c r="C168" s="219"/>
      <c r="D168" s="191" t="s">
        <v>136</v>
      </c>
      <c r="E168" s="220" t="s">
        <v>1</v>
      </c>
      <c r="F168" s="221" t="s">
        <v>1871</v>
      </c>
      <c r="G168" s="219"/>
      <c r="H168" s="220" t="s">
        <v>1</v>
      </c>
      <c r="I168" s="222"/>
      <c r="J168" s="219"/>
      <c r="K168" s="219"/>
      <c r="L168" s="223"/>
      <c r="M168" s="224"/>
      <c r="N168" s="225"/>
      <c r="O168" s="225"/>
      <c r="P168" s="225"/>
      <c r="Q168" s="225"/>
      <c r="R168" s="225"/>
      <c r="S168" s="225"/>
      <c r="T168" s="226"/>
      <c r="AT168" s="227" t="s">
        <v>136</v>
      </c>
      <c r="AU168" s="227" t="s">
        <v>83</v>
      </c>
      <c r="AV168" s="14" t="s">
        <v>83</v>
      </c>
      <c r="AW168" s="14" t="s">
        <v>31</v>
      </c>
      <c r="AX168" s="14" t="s">
        <v>75</v>
      </c>
      <c r="AY168" s="227" t="s">
        <v>126</v>
      </c>
    </row>
    <row r="169" spans="1:65" s="12" customFormat="1" ht="11.25">
      <c r="B169" s="196"/>
      <c r="C169" s="197"/>
      <c r="D169" s="191" t="s">
        <v>136</v>
      </c>
      <c r="E169" s="198" t="s">
        <v>1</v>
      </c>
      <c r="F169" s="199" t="s">
        <v>1872</v>
      </c>
      <c r="G169" s="197"/>
      <c r="H169" s="200">
        <v>2.6549999999999998</v>
      </c>
      <c r="I169" s="201"/>
      <c r="J169" s="197"/>
      <c r="K169" s="197"/>
      <c r="L169" s="202"/>
      <c r="M169" s="203"/>
      <c r="N169" s="204"/>
      <c r="O169" s="204"/>
      <c r="P169" s="204"/>
      <c r="Q169" s="204"/>
      <c r="R169" s="204"/>
      <c r="S169" s="204"/>
      <c r="T169" s="205"/>
      <c r="AT169" s="206" t="s">
        <v>136</v>
      </c>
      <c r="AU169" s="206" t="s">
        <v>83</v>
      </c>
      <c r="AV169" s="12" t="s">
        <v>85</v>
      </c>
      <c r="AW169" s="12" t="s">
        <v>31</v>
      </c>
      <c r="AX169" s="12" t="s">
        <v>75</v>
      </c>
      <c r="AY169" s="206" t="s">
        <v>126</v>
      </c>
    </row>
    <row r="170" spans="1:65" s="12" customFormat="1" ht="11.25">
      <c r="B170" s="196"/>
      <c r="C170" s="197"/>
      <c r="D170" s="191" t="s">
        <v>136</v>
      </c>
      <c r="E170" s="198" t="s">
        <v>1</v>
      </c>
      <c r="F170" s="199" t="s">
        <v>1873</v>
      </c>
      <c r="G170" s="197"/>
      <c r="H170" s="200">
        <v>351.28</v>
      </c>
      <c r="I170" s="201"/>
      <c r="J170" s="197"/>
      <c r="K170" s="197"/>
      <c r="L170" s="202"/>
      <c r="M170" s="203"/>
      <c r="N170" s="204"/>
      <c r="O170" s="204"/>
      <c r="P170" s="204"/>
      <c r="Q170" s="204"/>
      <c r="R170" s="204"/>
      <c r="S170" s="204"/>
      <c r="T170" s="205"/>
      <c r="AT170" s="206" t="s">
        <v>136</v>
      </c>
      <c r="AU170" s="206" t="s">
        <v>83</v>
      </c>
      <c r="AV170" s="12" t="s">
        <v>85</v>
      </c>
      <c r="AW170" s="12" t="s">
        <v>31</v>
      </c>
      <c r="AX170" s="12" t="s">
        <v>75</v>
      </c>
      <c r="AY170" s="206" t="s">
        <v>126</v>
      </c>
    </row>
    <row r="171" spans="1:65" s="12" customFormat="1" ht="11.25">
      <c r="B171" s="196"/>
      <c r="C171" s="197"/>
      <c r="D171" s="191" t="s">
        <v>136</v>
      </c>
      <c r="E171" s="198" t="s">
        <v>1</v>
      </c>
      <c r="F171" s="199" t="s">
        <v>1874</v>
      </c>
      <c r="G171" s="197"/>
      <c r="H171" s="200">
        <v>66.55</v>
      </c>
      <c r="I171" s="201"/>
      <c r="J171" s="197"/>
      <c r="K171" s="197"/>
      <c r="L171" s="202"/>
      <c r="M171" s="203"/>
      <c r="N171" s="204"/>
      <c r="O171" s="204"/>
      <c r="P171" s="204"/>
      <c r="Q171" s="204"/>
      <c r="R171" s="204"/>
      <c r="S171" s="204"/>
      <c r="T171" s="205"/>
      <c r="AT171" s="206" t="s">
        <v>136</v>
      </c>
      <c r="AU171" s="206" t="s">
        <v>83</v>
      </c>
      <c r="AV171" s="12" t="s">
        <v>85</v>
      </c>
      <c r="AW171" s="12" t="s">
        <v>31</v>
      </c>
      <c r="AX171" s="12" t="s">
        <v>75</v>
      </c>
      <c r="AY171" s="206" t="s">
        <v>126</v>
      </c>
    </row>
    <row r="172" spans="1:65" s="12" customFormat="1" ht="11.25">
      <c r="B172" s="196"/>
      <c r="C172" s="197"/>
      <c r="D172" s="191" t="s">
        <v>136</v>
      </c>
      <c r="E172" s="198" t="s">
        <v>1</v>
      </c>
      <c r="F172" s="199" t="s">
        <v>1875</v>
      </c>
      <c r="G172" s="197"/>
      <c r="H172" s="200">
        <v>1497.6</v>
      </c>
      <c r="I172" s="201"/>
      <c r="J172" s="197"/>
      <c r="K172" s="197"/>
      <c r="L172" s="202"/>
      <c r="M172" s="203"/>
      <c r="N172" s="204"/>
      <c r="O172" s="204"/>
      <c r="P172" s="204"/>
      <c r="Q172" s="204"/>
      <c r="R172" s="204"/>
      <c r="S172" s="204"/>
      <c r="T172" s="205"/>
      <c r="AT172" s="206" t="s">
        <v>136</v>
      </c>
      <c r="AU172" s="206" t="s">
        <v>83</v>
      </c>
      <c r="AV172" s="12" t="s">
        <v>85</v>
      </c>
      <c r="AW172" s="12" t="s">
        <v>31</v>
      </c>
      <c r="AX172" s="12" t="s">
        <v>75</v>
      </c>
      <c r="AY172" s="206" t="s">
        <v>126</v>
      </c>
    </row>
    <row r="173" spans="1:65" s="13" customFormat="1" ht="11.25">
      <c r="B173" s="207"/>
      <c r="C173" s="208"/>
      <c r="D173" s="191" t="s">
        <v>136</v>
      </c>
      <c r="E173" s="209" t="s">
        <v>1</v>
      </c>
      <c r="F173" s="210" t="s">
        <v>138</v>
      </c>
      <c r="G173" s="208"/>
      <c r="H173" s="211">
        <v>2058.1129999999998</v>
      </c>
      <c r="I173" s="212"/>
      <c r="J173" s="208"/>
      <c r="K173" s="208"/>
      <c r="L173" s="213"/>
      <c r="M173" s="214"/>
      <c r="N173" s="215"/>
      <c r="O173" s="215"/>
      <c r="P173" s="215"/>
      <c r="Q173" s="215"/>
      <c r="R173" s="215"/>
      <c r="S173" s="215"/>
      <c r="T173" s="216"/>
      <c r="AT173" s="217" t="s">
        <v>136</v>
      </c>
      <c r="AU173" s="217" t="s">
        <v>83</v>
      </c>
      <c r="AV173" s="13" t="s">
        <v>133</v>
      </c>
      <c r="AW173" s="13" t="s">
        <v>31</v>
      </c>
      <c r="AX173" s="13" t="s">
        <v>83</v>
      </c>
      <c r="AY173" s="217" t="s">
        <v>126</v>
      </c>
    </row>
    <row r="174" spans="1:65" s="2" customFormat="1" ht="55.5" customHeight="1">
      <c r="A174" s="33"/>
      <c r="B174" s="34"/>
      <c r="C174" s="228" t="s">
        <v>181</v>
      </c>
      <c r="D174" s="228" t="s">
        <v>433</v>
      </c>
      <c r="E174" s="229" t="s">
        <v>1876</v>
      </c>
      <c r="F174" s="230" t="s">
        <v>1877</v>
      </c>
      <c r="G174" s="231" t="s">
        <v>347</v>
      </c>
      <c r="H174" s="232">
        <v>7494</v>
      </c>
      <c r="I174" s="233"/>
      <c r="J174" s="234">
        <f>ROUND(I174*H174,2)</f>
        <v>0</v>
      </c>
      <c r="K174" s="230" t="s">
        <v>131</v>
      </c>
      <c r="L174" s="38"/>
      <c r="M174" s="235" t="s">
        <v>1</v>
      </c>
      <c r="N174" s="236" t="s">
        <v>40</v>
      </c>
      <c r="O174" s="70"/>
      <c r="P174" s="187">
        <f>O174*H174</f>
        <v>0</v>
      </c>
      <c r="Q174" s="187">
        <v>0</v>
      </c>
      <c r="R174" s="187">
        <f>Q174*H174</f>
        <v>0</v>
      </c>
      <c r="S174" s="187">
        <v>0</v>
      </c>
      <c r="T174" s="188">
        <f>S174*H174</f>
        <v>0</v>
      </c>
      <c r="U174" s="33"/>
      <c r="V174" s="33"/>
      <c r="W174" s="33"/>
      <c r="X174" s="33"/>
      <c r="Y174" s="33"/>
      <c r="Z174" s="33"/>
      <c r="AA174" s="33"/>
      <c r="AB174" s="33"/>
      <c r="AC174" s="33"/>
      <c r="AD174" s="33"/>
      <c r="AE174" s="33"/>
      <c r="AR174" s="189" t="s">
        <v>796</v>
      </c>
      <c r="AT174" s="189" t="s">
        <v>433</v>
      </c>
      <c r="AU174" s="189" t="s">
        <v>83</v>
      </c>
      <c r="AY174" s="16" t="s">
        <v>126</v>
      </c>
      <c r="BE174" s="190">
        <f>IF(N174="základní",J174,0)</f>
        <v>0</v>
      </c>
      <c r="BF174" s="190">
        <f>IF(N174="snížená",J174,0)</f>
        <v>0</v>
      </c>
      <c r="BG174" s="190">
        <f>IF(N174="zákl. přenesená",J174,0)</f>
        <v>0</v>
      </c>
      <c r="BH174" s="190">
        <f>IF(N174="sníž. přenesená",J174,0)</f>
        <v>0</v>
      </c>
      <c r="BI174" s="190">
        <f>IF(N174="nulová",J174,0)</f>
        <v>0</v>
      </c>
      <c r="BJ174" s="16" t="s">
        <v>83</v>
      </c>
      <c r="BK174" s="190">
        <f>ROUND(I174*H174,2)</f>
        <v>0</v>
      </c>
      <c r="BL174" s="16" t="s">
        <v>796</v>
      </c>
      <c r="BM174" s="189" t="s">
        <v>1878</v>
      </c>
    </row>
    <row r="175" spans="1:65" s="2" customFormat="1" ht="78">
      <c r="A175" s="33"/>
      <c r="B175" s="34"/>
      <c r="C175" s="35"/>
      <c r="D175" s="191" t="s">
        <v>135</v>
      </c>
      <c r="E175" s="35"/>
      <c r="F175" s="192" t="s">
        <v>1879</v>
      </c>
      <c r="G175" s="35"/>
      <c r="H175" s="35"/>
      <c r="I175" s="193"/>
      <c r="J175" s="35"/>
      <c r="K175" s="35"/>
      <c r="L175" s="38"/>
      <c r="M175" s="194"/>
      <c r="N175" s="195"/>
      <c r="O175" s="70"/>
      <c r="P175" s="70"/>
      <c r="Q175" s="70"/>
      <c r="R175" s="70"/>
      <c r="S175" s="70"/>
      <c r="T175" s="71"/>
      <c r="U175" s="33"/>
      <c r="V175" s="33"/>
      <c r="W175" s="33"/>
      <c r="X175" s="33"/>
      <c r="Y175" s="33"/>
      <c r="Z175" s="33"/>
      <c r="AA175" s="33"/>
      <c r="AB175" s="33"/>
      <c r="AC175" s="33"/>
      <c r="AD175" s="33"/>
      <c r="AE175" s="33"/>
      <c r="AT175" s="16" t="s">
        <v>135</v>
      </c>
      <c r="AU175" s="16" t="s">
        <v>83</v>
      </c>
    </row>
    <row r="176" spans="1:65" s="14" customFormat="1" ht="11.25">
      <c r="B176" s="218"/>
      <c r="C176" s="219"/>
      <c r="D176" s="191" t="s">
        <v>136</v>
      </c>
      <c r="E176" s="220" t="s">
        <v>1</v>
      </c>
      <c r="F176" s="221" t="s">
        <v>1880</v>
      </c>
      <c r="G176" s="219"/>
      <c r="H176" s="220" t="s">
        <v>1</v>
      </c>
      <c r="I176" s="222"/>
      <c r="J176" s="219"/>
      <c r="K176" s="219"/>
      <c r="L176" s="223"/>
      <c r="M176" s="224"/>
      <c r="N176" s="225"/>
      <c r="O176" s="225"/>
      <c r="P176" s="225"/>
      <c r="Q176" s="225"/>
      <c r="R176" s="225"/>
      <c r="S176" s="225"/>
      <c r="T176" s="226"/>
      <c r="AT176" s="227" t="s">
        <v>136</v>
      </c>
      <c r="AU176" s="227" t="s">
        <v>83</v>
      </c>
      <c r="AV176" s="14" t="s">
        <v>83</v>
      </c>
      <c r="AW176" s="14" t="s">
        <v>31</v>
      </c>
      <c r="AX176" s="14" t="s">
        <v>75</v>
      </c>
      <c r="AY176" s="227" t="s">
        <v>126</v>
      </c>
    </row>
    <row r="177" spans="1:65" s="12" customFormat="1" ht="11.25">
      <c r="B177" s="196"/>
      <c r="C177" s="197"/>
      <c r="D177" s="191" t="s">
        <v>136</v>
      </c>
      <c r="E177" s="198" t="s">
        <v>1</v>
      </c>
      <c r="F177" s="199" t="s">
        <v>1881</v>
      </c>
      <c r="G177" s="197"/>
      <c r="H177" s="200">
        <v>7494</v>
      </c>
      <c r="I177" s="201"/>
      <c r="J177" s="197"/>
      <c r="K177" s="197"/>
      <c r="L177" s="202"/>
      <c r="M177" s="203"/>
      <c r="N177" s="204"/>
      <c r="O177" s="204"/>
      <c r="P177" s="204"/>
      <c r="Q177" s="204"/>
      <c r="R177" s="204"/>
      <c r="S177" s="204"/>
      <c r="T177" s="205"/>
      <c r="AT177" s="206" t="s">
        <v>136</v>
      </c>
      <c r="AU177" s="206" t="s">
        <v>83</v>
      </c>
      <c r="AV177" s="12" t="s">
        <v>85</v>
      </c>
      <c r="AW177" s="12" t="s">
        <v>31</v>
      </c>
      <c r="AX177" s="12" t="s">
        <v>75</v>
      </c>
      <c r="AY177" s="206" t="s">
        <v>126</v>
      </c>
    </row>
    <row r="178" spans="1:65" s="13" customFormat="1" ht="11.25">
      <c r="B178" s="207"/>
      <c r="C178" s="208"/>
      <c r="D178" s="191" t="s">
        <v>136</v>
      </c>
      <c r="E178" s="209" t="s">
        <v>1</v>
      </c>
      <c r="F178" s="210" t="s">
        <v>138</v>
      </c>
      <c r="G178" s="208"/>
      <c r="H178" s="211">
        <v>7494</v>
      </c>
      <c r="I178" s="212"/>
      <c r="J178" s="208"/>
      <c r="K178" s="208"/>
      <c r="L178" s="213"/>
      <c r="M178" s="214"/>
      <c r="N178" s="215"/>
      <c r="O178" s="215"/>
      <c r="P178" s="215"/>
      <c r="Q178" s="215"/>
      <c r="R178" s="215"/>
      <c r="S178" s="215"/>
      <c r="T178" s="216"/>
      <c r="AT178" s="217" t="s">
        <v>136</v>
      </c>
      <c r="AU178" s="217" t="s">
        <v>83</v>
      </c>
      <c r="AV178" s="13" t="s">
        <v>133</v>
      </c>
      <c r="AW178" s="13" t="s">
        <v>31</v>
      </c>
      <c r="AX178" s="13" t="s">
        <v>83</v>
      </c>
      <c r="AY178" s="217" t="s">
        <v>126</v>
      </c>
    </row>
    <row r="179" spans="1:65" s="2" customFormat="1" ht="66.75" customHeight="1">
      <c r="A179" s="33"/>
      <c r="B179" s="34"/>
      <c r="C179" s="228" t="s">
        <v>187</v>
      </c>
      <c r="D179" s="228" t="s">
        <v>433</v>
      </c>
      <c r="E179" s="229" t="s">
        <v>1882</v>
      </c>
      <c r="F179" s="230" t="s">
        <v>1883</v>
      </c>
      <c r="G179" s="231" t="s">
        <v>347</v>
      </c>
      <c r="H179" s="232">
        <v>2439.489</v>
      </c>
      <c r="I179" s="233"/>
      <c r="J179" s="234">
        <f>ROUND(I179*H179,2)</f>
        <v>0</v>
      </c>
      <c r="K179" s="230" t="s">
        <v>131</v>
      </c>
      <c r="L179" s="38"/>
      <c r="M179" s="235" t="s">
        <v>1</v>
      </c>
      <c r="N179" s="236" t="s">
        <v>40</v>
      </c>
      <c r="O179" s="70"/>
      <c r="P179" s="187">
        <f>O179*H179</f>
        <v>0</v>
      </c>
      <c r="Q179" s="187">
        <v>0</v>
      </c>
      <c r="R179" s="187">
        <f>Q179*H179</f>
        <v>0</v>
      </c>
      <c r="S179" s="187">
        <v>0</v>
      </c>
      <c r="T179" s="188">
        <f>S179*H179</f>
        <v>0</v>
      </c>
      <c r="U179" s="33"/>
      <c r="V179" s="33"/>
      <c r="W179" s="33"/>
      <c r="X179" s="33"/>
      <c r="Y179" s="33"/>
      <c r="Z179" s="33"/>
      <c r="AA179" s="33"/>
      <c r="AB179" s="33"/>
      <c r="AC179" s="33"/>
      <c r="AD179" s="33"/>
      <c r="AE179" s="33"/>
      <c r="AR179" s="189" t="s">
        <v>796</v>
      </c>
      <c r="AT179" s="189" t="s">
        <v>433</v>
      </c>
      <c r="AU179" s="189" t="s">
        <v>83</v>
      </c>
      <c r="AY179" s="16" t="s">
        <v>126</v>
      </c>
      <c r="BE179" s="190">
        <f>IF(N179="základní",J179,0)</f>
        <v>0</v>
      </c>
      <c r="BF179" s="190">
        <f>IF(N179="snížená",J179,0)</f>
        <v>0</v>
      </c>
      <c r="BG179" s="190">
        <f>IF(N179="zákl. přenesená",J179,0)</f>
        <v>0</v>
      </c>
      <c r="BH179" s="190">
        <f>IF(N179="sníž. přenesená",J179,0)</f>
        <v>0</v>
      </c>
      <c r="BI179" s="190">
        <f>IF(N179="nulová",J179,0)</f>
        <v>0</v>
      </c>
      <c r="BJ179" s="16" t="s">
        <v>83</v>
      </c>
      <c r="BK179" s="190">
        <f>ROUND(I179*H179,2)</f>
        <v>0</v>
      </c>
      <c r="BL179" s="16" t="s">
        <v>796</v>
      </c>
      <c r="BM179" s="189" t="s">
        <v>1884</v>
      </c>
    </row>
    <row r="180" spans="1:65" s="2" customFormat="1" ht="78">
      <c r="A180" s="33"/>
      <c r="B180" s="34"/>
      <c r="C180" s="35"/>
      <c r="D180" s="191" t="s">
        <v>135</v>
      </c>
      <c r="E180" s="35"/>
      <c r="F180" s="192" t="s">
        <v>1885</v>
      </c>
      <c r="G180" s="35"/>
      <c r="H180" s="35"/>
      <c r="I180" s="193"/>
      <c r="J180" s="35"/>
      <c r="K180" s="35"/>
      <c r="L180" s="38"/>
      <c r="M180" s="194"/>
      <c r="N180" s="195"/>
      <c r="O180" s="70"/>
      <c r="P180" s="70"/>
      <c r="Q180" s="70"/>
      <c r="R180" s="70"/>
      <c r="S180" s="70"/>
      <c r="T180" s="71"/>
      <c r="U180" s="33"/>
      <c r="V180" s="33"/>
      <c r="W180" s="33"/>
      <c r="X180" s="33"/>
      <c r="Y180" s="33"/>
      <c r="Z180" s="33"/>
      <c r="AA180" s="33"/>
      <c r="AB180" s="33"/>
      <c r="AC180" s="33"/>
      <c r="AD180" s="33"/>
      <c r="AE180" s="33"/>
      <c r="AT180" s="16" t="s">
        <v>135</v>
      </c>
      <c r="AU180" s="16" t="s">
        <v>83</v>
      </c>
    </row>
    <row r="181" spans="1:65" s="14" customFormat="1" ht="11.25">
      <c r="B181" s="218"/>
      <c r="C181" s="219"/>
      <c r="D181" s="191" t="s">
        <v>136</v>
      </c>
      <c r="E181" s="220" t="s">
        <v>1</v>
      </c>
      <c r="F181" s="221" t="s">
        <v>1886</v>
      </c>
      <c r="G181" s="219"/>
      <c r="H181" s="220" t="s">
        <v>1</v>
      </c>
      <c r="I181" s="222"/>
      <c r="J181" s="219"/>
      <c r="K181" s="219"/>
      <c r="L181" s="223"/>
      <c r="M181" s="224"/>
      <c r="N181" s="225"/>
      <c r="O181" s="225"/>
      <c r="P181" s="225"/>
      <c r="Q181" s="225"/>
      <c r="R181" s="225"/>
      <c r="S181" s="225"/>
      <c r="T181" s="226"/>
      <c r="AT181" s="227" t="s">
        <v>136</v>
      </c>
      <c r="AU181" s="227" t="s">
        <v>83</v>
      </c>
      <c r="AV181" s="14" t="s">
        <v>83</v>
      </c>
      <c r="AW181" s="14" t="s">
        <v>31</v>
      </c>
      <c r="AX181" s="14" t="s">
        <v>75</v>
      </c>
      <c r="AY181" s="227" t="s">
        <v>126</v>
      </c>
    </row>
    <row r="182" spans="1:65" s="12" customFormat="1" ht="11.25">
      <c r="B182" s="196"/>
      <c r="C182" s="197"/>
      <c r="D182" s="191" t="s">
        <v>136</v>
      </c>
      <c r="E182" s="198" t="s">
        <v>1</v>
      </c>
      <c r="F182" s="199" t="s">
        <v>1887</v>
      </c>
      <c r="G182" s="197"/>
      <c r="H182" s="200">
        <v>1964.289</v>
      </c>
      <c r="I182" s="201"/>
      <c r="J182" s="197"/>
      <c r="K182" s="197"/>
      <c r="L182" s="202"/>
      <c r="M182" s="203"/>
      <c r="N182" s="204"/>
      <c r="O182" s="204"/>
      <c r="P182" s="204"/>
      <c r="Q182" s="204"/>
      <c r="R182" s="204"/>
      <c r="S182" s="204"/>
      <c r="T182" s="205"/>
      <c r="AT182" s="206" t="s">
        <v>136</v>
      </c>
      <c r="AU182" s="206" t="s">
        <v>83</v>
      </c>
      <c r="AV182" s="12" t="s">
        <v>85</v>
      </c>
      <c r="AW182" s="12" t="s">
        <v>31</v>
      </c>
      <c r="AX182" s="12" t="s">
        <v>75</v>
      </c>
      <c r="AY182" s="206" t="s">
        <v>126</v>
      </c>
    </row>
    <row r="183" spans="1:65" s="14" customFormat="1" ht="11.25">
      <c r="B183" s="218"/>
      <c r="C183" s="219"/>
      <c r="D183" s="191" t="s">
        <v>136</v>
      </c>
      <c r="E183" s="220" t="s">
        <v>1</v>
      </c>
      <c r="F183" s="221" t="s">
        <v>1888</v>
      </c>
      <c r="G183" s="219"/>
      <c r="H183" s="220" t="s">
        <v>1</v>
      </c>
      <c r="I183" s="222"/>
      <c r="J183" s="219"/>
      <c r="K183" s="219"/>
      <c r="L183" s="223"/>
      <c r="M183" s="224"/>
      <c r="N183" s="225"/>
      <c r="O183" s="225"/>
      <c r="P183" s="225"/>
      <c r="Q183" s="225"/>
      <c r="R183" s="225"/>
      <c r="S183" s="225"/>
      <c r="T183" s="226"/>
      <c r="AT183" s="227" t="s">
        <v>136</v>
      </c>
      <c r="AU183" s="227" t="s">
        <v>83</v>
      </c>
      <c r="AV183" s="14" t="s">
        <v>83</v>
      </c>
      <c r="AW183" s="14" t="s">
        <v>31</v>
      </c>
      <c r="AX183" s="14" t="s">
        <v>75</v>
      </c>
      <c r="AY183" s="227" t="s">
        <v>126</v>
      </c>
    </row>
    <row r="184" spans="1:65" s="12" customFormat="1" ht="11.25">
      <c r="B184" s="196"/>
      <c r="C184" s="197"/>
      <c r="D184" s="191" t="s">
        <v>136</v>
      </c>
      <c r="E184" s="198" t="s">
        <v>1</v>
      </c>
      <c r="F184" s="199" t="s">
        <v>1889</v>
      </c>
      <c r="G184" s="197"/>
      <c r="H184" s="200">
        <v>475.2</v>
      </c>
      <c r="I184" s="201"/>
      <c r="J184" s="197"/>
      <c r="K184" s="197"/>
      <c r="L184" s="202"/>
      <c r="M184" s="203"/>
      <c r="N184" s="204"/>
      <c r="O184" s="204"/>
      <c r="P184" s="204"/>
      <c r="Q184" s="204"/>
      <c r="R184" s="204"/>
      <c r="S184" s="204"/>
      <c r="T184" s="205"/>
      <c r="AT184" s="206" t="s">
        <v>136</v>
      </c>
      <c r="AU184" s="206" t="s">
        <v>83</v>
      </c>
      <c r="AV184" s="12" t="s">
        <v>85</v>
      </c>
      <c r="AW184" s="12" t="s">
        <v>31</v>
      </c>
      <c r="AX184" s="12" t="s">
        <v>75</v>
      </c>
      <c r="AY184" s="206" t="s">
        <v>126</v>
      </c>
    </row>
    <row r="185" spans="1:65" s="13" customFormat="1" ht="11.25">
      <c r="B185" s="207"/>
      <c r="C185" s="208"/>
      <c r="D185" s="191" t="s">
        <v>136</v>
      </c>
      <c r="E185" s="209" t="s">
        <v>1</v>
      </c>
      <c r="F185" s="210" t="s">
        <v>138</v>
      </c>
      <c r="G185" s="208"/>
      <c r="H185" s="211">
        <v>2439.489</v>
      </c>
      <c r="I185" s="212"/>
      <c r="J185" s="208"/>
      <c r="K185" s="208"/>
      <c r="L185" s="213"/>
      <c r="M185" s="214"/>
      <c r="N185" s="215"/>
      <c r="O185" s="215"/>
      <c r="P185" s="215"/>
      <c r="Q185" s="215"/>
      <c r="R185" s="215"/>
      <c r="S185" s="215"/>
      <c r="T185" s="216"/>
      <c r="AT185" s="217" t="s">
        <v>136</v>
      </c>
      <c r="AU185" s="217" t="s">
        <v>83</v>
      </c>
      <c r="AV185" s="13" t="s">
        <v>133</v>
      </c>
      <c r="AW185" s="13" t="s">
        <v>31</v>
      </c>
      <c r="AX185" s="13" t="s">
        <v>83</v>
      </c>
      <c r="AY185" s="217" t="s">
        <v>126</v>
      </c>
    </row>
    <row r="186" spans="1:65" s="2" customFormat="1" ht="66.75" customHeight="1">
      <c r="A186" s="33"/>
      <c r="B186" s="34"/>
      <c r="C186" s="228" t="s">
        <v>167</v>
      </c>
      <c r="D186" s="228" t="s">
        <v>433</v>
      </c>
      <c r="E186" s="229" t="s">
        <v>1890</v>
      </c>
      <c r="F186" s="230" t="s">
        <v>1891</v>
      </c>
      <c r="G186" s="231" t="s">
        <v>347</v>
      </c>
      <c r="H186" s="232">
        <v>82.275999999999996</v>
      </c>
      <c r="I186" s="233"/>
      <c r="J186" s="234">
        <f>ROUND(I186*H186,2)</f>
        <v>0</v>
      </c>
      <c r="K186" s="230" t="s">
        <v>131</v>
      </c>
      <c r="L186" s="38"/>
      <c r="M186" s="235" t="s">
        <v>1</v>
      </c>
      <c r="N186" s="236" t="s">
        <v>40</v>
      </c>
      <c r="O186" s="70"/>
      <c r="P186" s="187">
        <f>O186*H186</f>
        <v>0</v>
      </c>
      <c r="Q186" s="187">
        <v>0</v>
      </c>
      <c r="R186" s="187">
        <f>Q186*H186</f>
        <v>0</v>
      </c>
      <c r="S186" s="187">
        <v>0</v>
      </c>
      <c r="T186" s="188">
        <f>S186*H186</f>
        <v>0</v>
      </c>
      <c r="U186" s="33"/>
      <c r="V186" s="33"/>
      <c r="W186" s="33"/>
      <c r="X186" s="33"/>
      <c r="Y186" s="33"/>
      <c r="Z186" s="33"/>
      <c r="AA186" s="33"/>
      <c r="AB186" s="33"/>
      <c r="AC186" s="33"/>
      <c r="AD186" s="33"/>
      <c r="AE186" s="33"/>
      <c r="AR186" s="189" t="s">
        <v>796</v>
      </c>
      <c r="AT186" s="189" t="s">
        <v>433</v>
      </c>
      <c r="AU186" s="189" t="s">
        <v>83</v>
      </c>
      <c r="AY186" s="16" t="s">
        <v>126</v>
      </c>
      <c r="BE186" s="190">
        <f>IF(N186="základní",J186,0)</f>
        <v>0</v>
      </c>
      <c r="BF186" s="190">
        <f>IF(N186="snížená",J186,0)</f>
        <v>0</v>
      </c>
      <c r="BG186" s="190">
        <f>IF(N186="zákl. přenesená",J186,0)</f>
        <v>0</v>
      </c>
      <c r="BH186" s="190">
        <f>IF(N186="sníž. přenesená",J186,0)</f>
        <v>0</v>
      </c>
      <c r="BI186" s="190">
        <f>IF(N186="nulová",J186,0)</f>
        <v>0</v>
      </c>
      <c r="BJ186" s="16" t="s">
        <v>83</v>
      </c>
      <c r="BK186" s="190">
        <f>ROUND(I186*H186,2)</f>
        <v>0</v>
      </c>
      <c r="BL186" s="16" t="s">
        <v>796</v>
      </c>
      <c r="BM186" s="189" t="s">
        <v>1892</v>
      </c>
    </row>
    <row r="187" spans="1:65" s="2" customFormat="1" ht="78">
      <c r="A187" s="33"/>
      <c r="B187" s="34"/>
      <c r="C187" s="35"/>
      <c r="D187" s="191" t="s">
        <v>135</v>
      </c>
      <c r="E187" s="35"/>
      <c r="F187" s="192" t="s">
        <v>1893</v>
      </c>
      <c r="G187" s="35"/>
      <c r="H187" s="35"/>
      <c r="I187" s="193"/>
      <c r="J187" s="35"/>
      <c r="K187" s="35"/>
      <c r="L187" s="38"/>
      <c r="M187" s="194"/>
      <c r="N187" s="195"/>
      <c r="O187" s="70"/>
      <c r="P187" s="70"/>
      <c r="Q187" s="70"/>
      <c r="R187" s="70"/>
      <c r="S187" s="70"/>
      <c r="T187" s="71"/>
      <c r="U187" s="33"/>
      <c r="V187" s="33"/>
      <c r="W187" s="33"/>
      <c r="X187" s="33"/>
      <c r="Y187" s="33"/>
      <c r="Z187" s="33"/>
      <c r="AA187" s="33"/>
      <c r="AB187" s="33"/>
      <c r="AC187" s="33"/>
      <c r="AD187" s="33"/>
      <c r="AE187" s="33"/>
      <c r="AT187" s="16" t="s">
        <v>135</v>
      </c>
      <c r="AU187" s="16" t="s">
        <v>83</v>
      </c>
    </row>
    <row r="188" spans="1:65" s="14" customFormat="1" ht="11.25">
      <c r="B188" s="218"/>
      <c r="C188" s="219"/>
      <c r="D188" s="191" t="s">
        <v>136</v>
      </c>
      <c r="E188" s="220" t="s">
        <v>1</v>
      </c>
      <c r="F188" s="221" t="s">
        <v>1894</v>
      </c>
      <c r="G188" s="219"/>
      <c r="H188" s="220" t="s">
        <v>1</v>
      </c>
      <c r="I188" s="222"/>
      <c r="J188" s="219"/>
      <c r="K188" s="219"/>
      <c r="L188" s="223"/>
      <c r="M188" s="224"/>
      <c r="N188" s="225"/>
      <c r="O188" s="225"/>
      <c r="P188" s="225"/>
      <c r="Q188" s="225"/>
      <c r="R188" s="225"/>
      <c r="S188" s="225"/>
      <c r="T188" s="226"/>
      <c r="AT188" s="227" t="s">
        <v>136</v>
      </c>
      <c r="AU188" s="227" t="s">
        <v>83</v>
      </c>
      <c r="AV188" s="14" t="s">
        <v>83</v>
      </c>
      <c r="AW188" s="14" t="s">
        <v>31</v>
      </c>
      <c r="AX188" s="14" t="s">
        <v>75</v>
      </c>
      <c r="AY188" s="227" t="s">
        <v>126</v>
      </c>
    </row>
    <row r="189" spans="1:65" s="12" customFormat="1" ht="11.25">
      <c r="B189" s="196"/>
      <c r="C189" s="197"/>
      <c r="D189" s="191" t="s">
        <v>136</v>
      </c>
      <c r="E189" s="198" t="s">
        <v>1</v>
      </c>
      <c r="F189" s="199" t="s">
        <v>1895</v>
      </c>
      <c r="G189" s="197"/>
      <c r="H189" s="200">
        <v>69.855999999999995</v>
      </c>
      <c r="I189" s="201"/>
      <c r="J189" s="197"/>
      <c r="K189" s="197"/>
      <c r="L189" s="202"/>
      <c r="M189" s="203"/>
      <c r="N189" s="204"/>
      <c r="O189" s="204"/>
      <c r="P189" s="204"/>
      <c r="Q189" s="204"/>
      <c r="R189" s="204"/>
      <c r="S189" s="204"/>
      <c r="T189" s="205"/>
      <c r="AT189" s="206" t="s">
        <v>136</v>
      </c>
      <c r="AU189" s="206" t="s">
        <v>83</v>
      </c>
      <c r="AV189" s="12" t="s">
        <v>85</v>
      </c>
      <c r="AW189" s="12" t="s">
        <v>31</v>
      </c>
      <c r="AX189" s="12" t="s">
        <v>75</v>
      </c>
      <c r="AY189" s="206" t="s">
        <v>126</v>
      </c>
    </row>
    <row r="190" spans="1:65" s="14" customFormat="1" ht="11.25">
      <c r="B190" s="218"/>
      <c r="C190" s="219"/>
      <c r="D190" s="191" t="s">
        <v>136</v>
      </c>
      <c r="E190" s="220" t="s">
        <v>1</v>
      </c>
      <c r="F190" s="221" t="s">
        <v>1896</v>
      </c>
      <c r="G190" s="219"/>
      <c r="H190" s="220" t="s">
        <v>1</v>
      </c>
      <c r="I190" s="222"/>
      <c r="J190" s="219"/>
      <c r="K190" s="219"/>
      <c r="L190" s="223"/>
      <c r="M190" s="224"/>
      <c r="N190" s="225"/>
      <c r="O190" s="225"/>
      <c r="P190" s="225"/>
      <c r="Q190" s="225"/>
      <c r="R190" s="225"/>
      <c r="S190" s="225"/>
      <c r="T190" s="226"/>
      <c r="AT190" s="227" t="s">
        <v>136</v>
      </c>
      <c r="AU190" s="227" t="s">
        <v>83</v>
      </c>
      <c r="AV190" s="14" t="s">
        <v>83</v>
      </c>
      <c r="AW190" s="14" t="s">
        <v>31</v>
      </c>
      <c r="AX190" s="14" t="s">
        <v>75</v>
      </c>
      <c r="AY190" s="227" t="s">
        <v>126</v>
      </c>
    </row>
    <row r="191" spans="1:65" s="12" customFormat="1" ht="11.25">
      <c r="B191" s="196"/>
      <c r="C191" s="197"/>
      <c r="D191" s="191" t="s">
        <v>136</v>
      </c>
      <c r="E191" s="198" t="s">
        <v>1</v>
      </c>
      <c r="F191" s="199" t="s">
        <v>1897</v>
      </c>
      <c r="G191" s="197"/>
      <c r="H191" s="200">
        <v>12.42</v>
      </c>
      <c r="I191" s="201"/>
      <c r="J191" s="197"/>
      <c r="K191" s="197"/>
      <c r="L191" s="202"/>
      <c r="M191" s="203"/>
      <c r="N191" s="204"/>
      <c r="O191" s="204"/>
      <c r="P191" s="204"/>
      <c r="Q191" s="204"/>
      <c r="R191" s="204"/>
      <c r="S191" s="204"/>
      <c r="T191" s="205"/>
      <c r="AT191" s="206" t="s">
        <v>136</v>
      </c>
      <c r="AU191" s="206" t="s">
        <v>83</v>
      </c>
      <c r="AV191" s="12" t="s">
        <v>85</v>
      </c>
      <c r="AW191" s="12" t="s">
        <v>31</v>
      </c>
      <c r="AX191" s="12" t="s">
        <v>75</v>
      </c>
      <c r="AY191" s="206" t="s">
        <v>126</v>
      </c>
    </row>
    <row r="192" spans="1:65" s="13" customFormat="1" ht="11.25">
      <c r="B192" s="207"/>
      <c r="C192" s="208"/>
      <c r="D192" s="191" t="s">
        <v>136</v>
      </c>
      <c r="E192" s="209" t="s">
        <v>1</v>
      </c>
      <c r="F192" s="210" t="s">
        <v>138</v>
      </c>
      <c r="G192" s="208"/>
      <c r="H192" s="211">
        <v>82.275999999999996</v>
      </c>
      <c r="I192" s="212"/>
      <c r="J192" s="208"/>
      <c r="K192" s="208"/>
      <c r="L192" s="213"/>
      <c r="M192" s="214"/>
      <c r="N192" s="215"/>
      <c r="O192" s="215"/>
      <c r="P192" s="215"/>
      <c r="Q192" s="215"/>
      <c r="R192" s="215"/>
      <c r="S192" s="215"/>
      <c r="T192" s="216"/>
      <c r="AT192" s="217" t="s">
        <v>136</v>
      </c>
      <c r="AU192" s="217" t="s">
        <v>83</v>
      </c>
      <c r="AV192" s="13" t="s">
        <v>133</v>
      </c>
      <c r="AW192" s="13" t="s">
        <v>31</v>
      </c>
      <c r="AX192" s="13" t="s">
        <v>83</v>
      </c>
      <c r="AY192" s="217" t="s">
        <v>126</v>
      </c>
    </row>
    <row r="193" spans="1:65" s="2" customFormat="1" ht="66.75" customHeight="1">
      <c r="A193" s="33"/>
      <c r="B193" s="34"/>
      <c r="C193" s="228" t="s">
        <v>195</v>
      </c>
      <c r="D193" s="228" t="s">
        <v>433</v>
      </c>
      <c r="E193" s="229" t="s">
        <v>1898</v>
      </c>
      <c r="F193" s="230" t="s">
        <v>1899</v>
      </c>
      <c r="G193" s="231" t="s">
        <v>347</v>
      </c>
      <c r="H193" s="232">
        <v>8.9239999999999995</v>
      </c>
      <c r="I193" s="233"/>
      <c r="J193" s="234">
        <f>ROUND(I193*H193,2)</f>
        <v>0</v>
      </c>
      <c r="K193" s="230" t="s">
        <v>131</v>
      </c>
      <c r="L193" s="38"/>
      <c r="M193" s="235" t="s">
        <v>1</v>
      </c>
      <c r="N193" s="236" t="s">
        <v>40</v>
      </c>
      <c r="O193" s="70"/>
      <c r="P193" s="187">
        <f>O193*H193</f>
        <v>0</v>
      </c>
      <c r="Q193" s="187">
        <v>0</v>
      </c>
      <c r="R193" s="187">
        <f>Q193*H193</f>
        <v>0</v>
      </c>
      <c r="S193" s="187">
        <v>0</v>
      </c>
      <c r="T193" s="188">
        <f>S193*H193</f>
        <v>0</v>
      </c>
      <c r="U193" s="33"/>
      <c r="V193" s="33"/>
      <c r="W193" s="33"/>
      <c r="X193" s="33"/>
      <c r="Y193" s="33"/>
      <c r="Z193" s="33"/>
      <c r="AA193" s="33"/>
      <c r="AB193" s="33"/>
      <c r="AC193" s="33"/>
      <c r="AD193" s="33"/>
      <c r="AE193" s="33"/>
      <c r="AR193" s="189" t="s">
        <v>796</v>
      </c>
      <c r="AT193" s="189" t="s">
        <v>433</v>
      </c>
      <c r="AU193" s="189" t="s">
        <v>83</v>
      </c>
      <c r="AY193" s="16" t="s">
        <v>126</v>
      </c>
      <c r="BE193" s="190">
        <f>IF(N193="základní",J193,0)</f>
        <v>0</v>
      </c>
      <c r="BF193" s="190">
        <f>IF(N193="snížená",J193,0)</f>
        <v>0</v>
      </c>
      <c r="BG193" s="190">
        <f>IF(N193="zákl. přenesená",J193,0)</f>
        <v>0</v>
      </c>
      <c r="BH193" s="190">
        <f>IF(N193="sníž. přenesená",J193,0)</f>
        <v>0</v>
      </c>
      <c r="BI193" s="190">
        <f>IF(N193="nulová",J193,0)</f>
        <v>0</v>
      </c>
      <c r="BJ193" s="16" t="s">
        <v>83</v>
      </c>
      <c r="BK193" s="190">
        <f>ROUND(I193*H193,2)</f>
        <v>0</v>
      </c>
      <c r="BL193" s="16" t="s">
        <v>796</v>
      </c>
      <c r="BM193" s="189" t="s">
        <v>1900</v>
      </c>
    </row>
    <row r="194" spans="1:65" s="2" customFormat="1" ht="78">
      <c r="A194" s="33"/>
      <c r="B194" s="34"/>
      <c r="C194" s="35"/>
      <c r="D194" s="191" t="s">
        <v>135</v>
      </c>
      <c r="E194" s="35"/>
      <c r="F194" s="192" t="s">
        <v>1901</v>
      </c>
      <c r="G194" s="35"/>
      <c r="H194" s="35"/>
      <c r="I194" s="193"/>
      <c r="J194" s="35"/>
      <c r="K194" s="35"/>
      <c r="L194" s="38"/>
      <c r="M194" s="194"/>
      <c r="N194" s="195"/>
      <c r="O194" s="70"/>
      <c r="P194" s="70"/>
      <c r="Q194" s="70"/>
      <c r="R194" s="70"/>
      <c r="S194" s="70"/>
      <c r="T194" s="71"/>
      <c r="U194" s="33"/>
      <c r="V194" s="33"/>
      <c r="W194" s="33"/>
      <c r="X194" s="33"/>
      <c r="Y194" s="33"/>
      <c r="Z194" s="33"/>
      <c r="AA194" s="33"/>
      <c r="AB194" s="33"/>
      <c r="AC194" s="33"/>
      <c r="AD194" s="33"/>
      <c r="AE194" s="33"/>
      <c r="AT194" s="16" t="s">
        <v>135</v>
      </c>
      <c r="AU194" s="16" t="s">
        <v>83</v>
      </c>
    </row>
    <row r="195" spans="1:65" s="14" customFormat="1" ht="11.25">
      <c r="B195" s="218"/>
      <c r="C195" s="219"/>
      <c r="D195" s="191" t="s">
        <v>136</v>
      </c>
      <c r="E195" s="220" t="s">
        <v>1</v>
      </c>
      <c r="F195" s="221" t="s">
        <v>1902</v>
      </c>
      <c r="G195" s="219"/>
      <c r="H195" s="220" t="s">
        <v>1</v>
      </c>
      <c r="I195" s="222"/>
      <c r="J195" s="219"/>
      <c r="K195" s="219"/>
      <c r="L195" s="223"/>
      <c r="M195" s="224"/>
      <c r="N195" s="225"/>
      <c r="O195" s="225"/>
      <c r="P195" s="225"/>
      <c r="Q195" s="225"/>
      <c r="R195" s="225"/>
      <c r="S195" s="225"/>
      <c r="T195" s="226"/>
      <c r="AT195" s="227" t="s">
        <v>136</v>
      </c>
      <c r="AU195" s="227" t="s">
        <v>83</v>
      </c>
      <c r="AV195" s="14" t="s">
        <v>83</v>
      </c>
      <c r="AW195" s="14" t="s">
        <v>31</v>
      </c>
      <c r="AX195" s="14" t="s">
        <v>75</v>
      </c>
      <c r="AY195" s="227" t="s">
        <v>126</v>
      </c>
    </row>
    <row r="196" spans="1:65" s="12" customFormat="1" ht="11.25">
      <c r="B196" s="196"/>
      <c r="C196" s="197"/>
      <c r="D196" s="191" t="s">
        <v>136</v>
      </c>
      <c r="E196" s="198" t="s">
        <v>1</v>
      </c>
      <c r="F196" s="199" t="s">
        <v>1903</v>
      </c>
      <c r="G196" s="197"/>
      <c r="H196" s="200">
        <v>8.9239999999999995</v>
      </c>
      <c r="I196" s="201"/>
      <c r="J196" s="197"/>
      <c r="K196" s="197"/>
      <c r="L196" s="202"/>
      <c r="M196" s="203"/>
      <c r="N196" s="204"/>
      <c r="O196" s="204"/>
      <c r="P196" s="204"/>
      <c r="Q196" s="204"/>
      <c r="R196" s="204"/>
      <c r="S196" s="204"/>
      <c r="T196" s="205"/>
      <c r="AT196" s="206" t="s">
        <v>136</v>
      </c>
      <c r="AU196" s="206" t="s">
        <v>83</v>
      </c>
      <c r="AV196" s="12" t="s">
        <v>85</v>
      </c>
      <c r="AW196" s="12" t="s">
        <v>31</v>
      </c>
      <c r="AX196" s="12" t="s">
        <v>75</v>
      </c>
      <c r="AY196" s="206" t="s">
        <v>126</v>
      </c>
    </row>
    <row r="197" spans="1:65" s="13" customFormat="1" ht="11.25">
      <c r="B197" s="207"/>
      <c r="C197" s="208"/>
      <c r="D197" s="191" t="s">
        <v>136</v>
      </c>
      <c r="E197" s="209" t="s">
        <v>1</v>
      </c>
      <c r="F197" s="210" t="s">
        <v>138</v>
      </c>
      <c r="G197" s="208"/>
      <c r="H197" s="211">
        <v>8.9239999999999995</v>
      </c>
      <c r="I197" s="212"/>
      <c r="J197" s="208"/>
      <c r="K197" s="208"/>
      <c r="L197" s="213"/>
      <c r="M197" s="214"/>
      <c r="N197" s="215"/>
      <c r="O197" s="215"/>
      <c r="P197" s="215"/>
      <c r="Q197" s="215"/>
      <c r="R197" s="215"/>
      <c r="S197" s="215"/>
      <c r="T197" s="216"/>
      <c r="AT197" s="217" t="s">
        <v>136</v>
      </c>
      <c r="AU197" s="217" t="s">
        <v>83</v>
      </c>
      <c r="AV197" s="13" t="s">
        <v>133</v>
      </c>
      <c r="AW197" s="13" t="s">
        <v>31</v>
      </c>
      <c r="AX197" s="13" t="s">
        <v>83</v>
      </c>
      <c r="AY197" s="217" t="s">
        <v>126</v>
      </c>
    </row>
    <row r="198" spans="1:65" s="2" customFormat="1" ht="66.75" customHeight="1">
      <c r="A198" s="33"/>
      <c r="B198" s="34"/>
      <c r="C198" s="228" t="s">
        <v>205</v>
      </c>
      <c r="D198" s="228" t="s">
        <v>433</v>
      </c>
      <c r="E198" s="229" t="s">
        <v>1904</v>
      </c>
      <c r="F198" s="230" t="s">
        <v>1905</v>
      </c>
      <c r="G198" s="231" t="s">
        <v>347</v>
      </c>
      <c r="H198" s="232">
        <v>31.452000000000002</v>
      </c>
      <c r="I198" s="233"/>
      <c r="J198" s="234">
        <f>ROUND(I198*H198,2)</f>
        <v>0</v>
      </c>
      <c r="K198" s="230" t="s">
        <v>131</v>
      </c>
      <c r="L198" s="38"/>
      <c r="M198" s="235" t="s">
        <v>1</v>
      </c>
      <c r="N198" s="236" t="s">
        <v>40</v>
      </c>
      <c r="O198" s="70"/>
      <c r="P198" s="187">
        <f>O198*H198</f>
        <v>0</v>
      </c>
      <c r="Q198" s="187">
        <v>0</v>
      </c>
      <c r="R198" s="187">
        <f>Q198*H198</f>
        <v>0</v>
      </c>
      <c r="S198" s="187">
        <v>0</v>
      </c>
      <c r="T198" s="188">
        <f>S198*H198</f>
        <v>0</v>
      </c>
      <c r="U198" s="33"/>
      <c r="V198" s="33"/>
      <c r="W198" s="33"/>
      <c r="X198" s="33"/>
      <c r="Y198" s="33"/>
      <c r="Z198" s="33"/>
      <c r="AA198" s="33"/>
      <c r="AB198" s="33"/>
      <c r="AC198" s="33"/>
      <c r="AD198" s="33"/>
      <c r="AE198" s="33"/>
      <c r="AR198" s="189" t="s">
        <v>796</v>
      </c>
      <c r="AT198" s="189" t="s">
        <v>433</v>
      </c>
      <c r="AU198" s="189" t="s">
        <v>83</v>
      </c>
      <c r="AY198" s="16" t="s">
        <v>126</v>
      </c>
      <c r="BE198" s="190">
        <f>IF(N198="základní",J198,0)</f>
        <v>0</v>
      </c>
      <c r="BF198" s="190">
        <f>IF(N198="snížená",J198,0)</f>
        <v>0</v>
      </c>
      <c r="BG198" s="190">
        <f>IF(N198="zákl. přenesená",J198,0)</f>
        <v>0</v>
      </c>
      <c r="BH198" s="190">
        <f>IF(N198="sníž. přenesená",J198,0)</f>
        <v>0</v>
      </c>
      <c r="BI198" s="190">
        <f>IF(N198="nulová",J198,0)</f>
        <v>0</v>
      </c>
      <c r="BJ198" s="16" t="s">
        <v>83</v>
      </c>
      <c r="BK198" s="190">
        <f>ROUND(I198*H198,2)</f>
        <v>0</v>
      </c>
      <c r="BL198" s="16" t="s">
        <v>796</v>
      </c>
      <c r="BM198" s="189" t="s">
        <v>1906</v>
      </c>
    </row>
    <row r="199" spans="1:65" s="2" customFormat="1" ht="78">
      <c r="A199" s="33"/>
      <c r="B199" s="34"/>
      <c r="C199" s="35"/>
      <c r="D199" s="191" t="s">
        <v>135</v>
      </c>
      <c r="E199" s="35"/>
      <c r="F199" s="192" t="s">
        <v>1907</v>
      </c>
      <c r="G199" s="35"/>
      <c r="H199" s="35"/>
      <c r="I199" s="193"/>
      <c r="J199" s="35"/>
      <c r="K199" s="35"/>
      <c r="L199" s="38"/>
      <c r="M199" s="194"/>
      <c r="N199" s="195"/>
      <c r="O199" s="70"/>
      <c r="P199" s="70"/>
      <c r="Q199" s="70"/>
      <c r="R199" s="70"/>
      <c r="S199" s="70"/>
      <c r="T199" s="71"/>
      <c r="U199" s="33"/>
      <c r="V199" s="33"/>
      <c r="W199" s="33"/>
      <c r="X199" s="33"/>
      <c r="Y199" s="33"/>
      <c r="Z199" s="33"/>
      <c r="AA199" s="33"/>
      <c r="AB199" s="33"/>
      <c r="AC199" s="33"/>
      <c r="AD199" s="33"/>
      <c r="AE199" s="33"/>
      <c r="AT199" s="16" t="s">
        <v>135</v>
      </c>
      <c r="AU199" s="16" t="s">
        <v>83</v>
      </c>
    </row>
    <row r="200" spans="1:65" s="14" customFormat="1" ht="11.25">
      <c r="B200" s="218"/>
      <c r="C200" s="219"/>
      <c r="D200" s="191" t="s">
        <v>136</v>
      </c>
      <c r="E200" s="220" t="s">
        <v>1</v>
      </c>
      <c r="F200" s="221" t="s">
        <v>1908</v>
      </c>
      <c r="G200" s="219"/>
      <c r="H200" s="220" t="s">
        <v>1</v>
      </c>
      <c r="I200" s="222"/>
      <c r="J200" s="219"/>
      <c r="K200" s="219"/>
      <c r="L200" s="223"/>
      <c r="M200" s="224"/>
      <c r="N200" s="225"/>
      <c r="O200" s="225"/>
      <c r="P200" s="225"/>
      <c r="Q200" s="225"/>
      <c r="R200" s="225"/>
      <c r="S200" s="225"/>
      <c r="T200" s="226"/>
      <c r="AT200" s="227" t="s">
        <v>136</v>
      </c>
      <c r="AU200" s="227" t="s">
        <v>83</v>
      </c>
      <c r="AV200" s="14" t="s">
        <v>83</v>
      </c>
      <c r="AW200" s="14" t="s">
        <v>31</v>
      </c>
      <c r="AX200" s="14" t="s">
        <v>75</v>
      </c>
      <c r="AY200" s="227" t="s">
        <v>126</v>
      </c>
    </row>
    <row r="201" spans="1:65" s="12" customFormat="1" ht="11.25">
      <c r="B201" s="196"/>
      <c r="C201" s="197"/>
      <c r="D201" s="191" t="s">
        <v>136</v>
      </c>
      <c r="E201" s="198" t="s">
        <v>1</v>
      </c>
      <c r="F201" s="199" t="s">
        <v>1909</v>
      </c>
      <c r="G201" s="197"/>
      <c r="H201" s="200">
        <v>21.797999999999998</v>
      </c>
      <c r="I201" s="201"/>
      <c r="J201" s="197"/>
      <c r="K201" s="197"/>
      <c r="L201" s="202"/>
      <c r="M201" s="203"/>
      <c r="N201" s="204"/>
      <c r="O201" s="204"/>
      <c r="P201" s="204"/>
      <c r="Q201" s="204"/>
      <c r="R201" s="204"/>
      <c r="S201" s="204"/>
      <c r="T201" s="205"/>
      <c r="AT201" s="206" t="s">
        <v>136</v>
      </c>
      <c r="AU201" s="206" t="s">
        <v>83</v>
      </c>
      <c r="AV201" s="12" t="s">
        <v>85</v>
      </c>
      <c r="AW201" s="12" t="s">
        <v>31</v>
      </c>
      <c r="AX201" s="12" t="s">
        <v>75</v>
      </c>
      <c r="AY201" s="206" t="s">
        <v>126</v>
      </c>
    </row>
    <row r="202" spans="1:65" s="14" customFormat="1" ht="11.25">
      <c r="B202" s="218"/>
      <c r="C202" s="219"/>
      <c r="D202" s="191" t="s">
        <v>136</v>
      </c>
      <c r="E202" s="220" t="s">
        <v>1</v>
      </c>
      <c r="F202" s="221" t="s">
        <v>1910</v>
      </c>
      <c r="G202" s="219"/>
      <c r="H202" s="220" t="s">
        <v>1</v>
      </c>
      <c r="I202" s="222"/>
      <c r="J202" s="219"/>
      <c r="K202" s="219"/>
      <c r="L202" s="223"/>
      <c r="M202" s="224"/>
      <c r="N202" s="225"/>
      <c r="O202" s="225"/>
      <c r="P202" s="225"/>
      <c r="Q202" s="225"/>
      <c r="R202" s="225"/>
      <c r="S202" s="225"/>
      <c r="T202" s="226"/>
      <c r="AT202" s="227" t="s">
        <v>136</v>
      </c>
      <c r="AU202" s="227" t="s">
        <v>83</v>
      </c>
      <c r="AV202" s="14" t="s">
        <v>83</v>
      </c>
      <c r="AW202" s="14" t="s">
        <v>31</v>
      </c>
      <c r="AX202" s="14" t="s">
        <v>75</v>
      </c>
      <c r="AY202" s="227" t="s">
        <v>126</v>
      </c>
    </row>
    <row r="203" spans="1:65" s="12" customFormat="1" ht="11.25">
      <c r="B203" s="196"/>
      <c r="C203" s="197"/>
      <c r="D203" s="191" t="s">
        <v>136</v>
      </c>
      <c r="E203" s="198" t="s">
        <v>1</v>
      </c>
      <c r="F203" s="199" t="s">
        <v>1911</v>
      </c>
      <c r="G203" s="197"/>
      <c r="H203" s="200">
        <v>7.5540000000000003</v>
      </c>
      <c r="I203" s="201"/>
      <c r="J203" s="197"/>
      <c r="K203" s="197"/>
      <c r="L203" s="202"/>
      <c r="M203" s="203"/>
      <c r="N203" s="204"/>
      <c r="O203" s="204"/>
      <c r="P203" s="204"/>
      <c r="Q203" s="204"/>
      <c r="R203" s="204"/>
      <c r="S203" s="204"/>
      <c r="T203" s="205"/>
      <c r="AT203" s="206" t="s">
        <v>136</v>
      </c>
      <c r="AU203" s="206" t="s">
        <v>83</v>
      </c>
      <c r="AV203" s="12" t="s">
        <v>85</v>
      </c>
      <c r="AW203" s="12" t="s">
        <v>31</v>
      </c>
      <c r="AX203" s="12" t="s">
        <v>75</v>
      </c>
      <c r="AY203" s="206" t="s">
        <v>126</v>
      </c>
    </row>
    <row r="204" spans="1:65" s="14" customFormat="1" ht="11.25">
      <c r="B204" s="218"/>
      <c r="C204" s="219"/>
      <c r="D204" s="191" t="s">
        <v>136</v>
      </c>
      <c r="E204" s="220" t="s">
        <v>1</v>
      </c>
      <c r="F204" s="221" t="s">
        <v>1912</v>
      </c>
      <c r="G204" s="219"/>
      <c r="H204" s="220" t="s">
        <v>1</v>
      </c>
      <c r="I204" s="222"/>
      <c r="J204" s="219"/>
      <c r="K204" s="219"/>
      <c r="L204" s="223"/>
      <c r="M204" s="224"/>
      <c r="N204" s="225"/>
      <c r="O204" s="225"/>
      <c r="P204" s="225"/>
      <c r="Q204" s="225"/>
      <c r="R204" s="225"/>
      <c r="S204" s="225"/>
      <c r="T204" s="226"/>
      <c r="AT204" s="227" t="s">
        <v>136</v>
      </c>
      <c r="AU204" s="227" t="s">
        <v>83</v>
      </c>
      <c r="AV204" s="14" t="s">
        <v>83</v>
      </c>
      <c r="AW204" s="14" t="s">
        <v>31</v>
      </c>
      <c r="AX204" s="14" t="s">
        <v>75</v>
      </c>
      <c r="AY204" s="227" t="s">
        <v>126</v>
      </c>
    </row>
    <row r="205" spans="1:65" s="12" customFormat="1" ht="11.25">
      <c r="B205" s="196"/>
      <c r="C205" s="197"/>
      <c r="D205" s="191" t="s">
        <v>136</v>
      </c>
      <c r="E205" s="198" t="s">
        <v>1</v>
      </c>
      <c r="F205" s="199" t="s">
        <v>1913</v>
      </c>
      <c r="G205" s="197"/>
      <c r="H205" s="200">
        <v>2.1</v>
      </c>
      <c r="I205" s="201"/>
      <c r="J205" s="197"/>
      <c r="K205" s="197"/>
      <c r="L205" s="202"/>
      <c r="M205" s="203"/>
      <c r="N205" s="204"/>
      <c r="O205" s="204"/>
      <c r="P205" s="204"/>
      <c r="Q205" s="204"/>
      <c r="R205" s="204"/>
      <c r="S205" s="204"/>
      <c r="T205" s="205"/>
      <c r="AT205" s="206" t="s">
        <v>136</v>
      </c>
      <c r="AU205" s="206" t="s">
        <v>83</v>
      </c>
      <c r="AV205" s="12" t="s">
        <v>85</v>
      </c>
      <c r="AW205" s="12" t="s">
        <v>31</v>
      </c>
      <c r="AX205" s="12" t="s">
        <v>75</v>
      </c>
      <c r="AY205" s="206" t="s">
        <v>126</v>
      </c>
    </row>
    <row r="206" spans="1:65" s="13" customFormat="1" ht="11.25">
      <c r="B206" s="207"/>
      <c r="C206" s="208"/>
      <c r="D206" s="191" t="s">
        <v>136</v>
      </c>
      <c r="E206" s="209" t="s">
        <v>1</v>
      </c>
      <c r="F206" s="210" t="s">
        <v>138</v>
      </c>
      <c r="G206" s="208"/>
      <c r="H206" s="211">
        <v>31.451999999999998</v>
      </c>
      <c r="I206" s="212"/>
      <c r="J206" s="208"/>
      <c r="K206" s="208"/>
      <c r="L206" s="213"/>
      <c r="M206" s="214"/>
      <c r="N206" s="215"/>
      <c r="O206" s="215"/>
      <c r="P206" s="215"/>
      <c r="Q206" s="215"/>
      <c r="R206" s="215"/>
      <c r="S206" s="215"/>
      <c r="T206" s="216"/>
      <c r="AT206" s="217" t="s">
        <v>136</v>
      </c>
      <c r="AU206" s="217" t="s">
        <v>83</v>
      </c>
      <c r="AV206" s="13" t="s">
        <v>133</v>
      </c>
      <c r="AW206" s="13" t="s">
        <v>31</v>
      </c>
      <c r="AX206" s="13" t="s">
        <v>83</v>
      </c>
      <c r="AY206" s="217" t="s">
        <v>126</v>
      </c>
    </row>
    <row r="207" spans="1:65" s="2" customFormat="1" ht="66.75" customHeight="1">
      <c r="A207" s="33"/>
      <c r="B207" s="34"/>
      <c r="C207" s="228" t="s">
        <v>8</v>
      </c>
      <c r="D207" s="228" t="s">
        <v>433</v>
      </c>
      <c r="E207" s="229" t="s">
        <v>1914</v>
      </c>
      <c r="F207" s="230" t="s">
        <v>1915</v>
      </c>
      <c r="G207" s="231" t="s">
        <v>347</v>
      </c>
      <c r="H207" s="232">
        <v>11.795999999999999</v>
      </c>
      <c r="I207" s="233"/>
      <c r="J207" s="234">
        <f>ROUND(I207*H207,2)</f>
        <v>0</v>
      </c>
      <c r="K207" s="230" t="s">
        <v>131</v>
      </c>
      <c r="L207" s="38"/>
      <c r="M207" s="235" t="s">
        <v>1</v>
      </c>
      <c r="N207" s="236" t="s">
        <v>40</v>
      </c>
      <c r="O207" s="70"/>
      <c r="P207" s="187">
        <f>O207*H207</f>
        <v>0</v>
      </c>
      <c r="Q207" s="187">
        <v>0</v>
      </c>
      <c r="R207" s="187">
        <f>Q207*H207</f>
        <v>0</v>
      </c>
      <c r="S207" s="187">
        <v>0</v>
      </c>
      <c r="T207" s="188">
        <f>S207*H207</f>
        <v>0</v>
      </c>
      <c r="U207" s="33"/>
      <c r="V207" s="33"/>
      <c r="W207" s="33"/>
      <c r="X207" s="33"/>
      <c r="Y207" s="33"/>
      <c r="Z207" s="33"/>
      <c r="AA207" s="33"/>
      <c r="AB207" s="33"/>
      <c r="AC207" s="33"/>
      <c r="AD207" s="33"/>
      <c r="AE207" s="33"/>
      <c r="AR207" s="189" t="s">
        <v>796</v>
      </c>
      <c r="AT207" s="189" t="s">
        <v>433</v>
      </c>
      <c r="AU207" s="189" t="s">
        <v>83</v>
      </c>
      <c r="AY207" s="16" t="s">
        <v>126</v>
      </c>
      <c r="BE207" s="190">
        <f>IF(N207="základní",J207,0)</f>
        <v>0</v>
      </c>
      <c r="BF207" s="190">
        <f>IF(N207="snížená",J207,0)</f>
        <v>0</v>
      </c>
      <c r="BG207" s="190">
        <f>IF(N207="zákl. přenesená",J207,0)</f>
        <v>0</v>
      </c>
      <c r="BH207" s="190">
        <f>IF(N207="sníž. přenesená",J207,0)</f>
        <v>0</v>
      </c>
      <c r="BI207" s="190">
        <f>IF(N207="nulová",J207,0)</f>
        <v>0</v>
      </c>
      <c r="BJ207" s="16" t="s">
        <v>83</v>
      </c>
      <c r="BK207" s="190">
        <f>ROUND(I207*H207,2)</f>
        <v>0</v>
      </c>
      <c r="BL207" s="16" t="s">
        <v>796</v>
      </c>
      <c r="BM207" s="189" t="s">
        <v>1916</v>
      </c>
    </row>
    <row r="208" spans="1:65" s="2" customFormat="1" ht="78">
      <c r="A208" s="33"/>
      <c r="B208" s="34"/>
      <c r="C208" s="35"/>
      <c r="D208" s="191" t="s">
        <v>135</v>
      </c>
      <c r="E208" s="35"/>
      <c r="F208" s="192" t="s">
        <v>1917</v>
      </c>
      <c r="G208" s="35"/>
      <c r="H208" s="35"/>
      <c r="I208" s="193"/>
      <c r="J208" s="35"/>
      <c r="K208" s="35"/>
      <c r="L208" s="38"/>
      <c r="M208" s="194"/>
      <c r="N208" s="195"/>
      <c r="O208" s="70"/>
      <c r="P208" s="70"/>
      <c r="Q208" s="70"/>
      <c r="R208" s="70"/>
      <c r="S208" s="70"/>
      <c r="T208" s="71"/>
      <c r="U208" s="33"/>
      <c r="V208" s="33"/>
      <c r="W208" s="33"/>
      <c r="X208" s="33"/>
      <c r="Y208" s="33"/>
      <c r="Z208" s="33"/>
      <c r="AA208" s="33"/>
      <c r="AB208" s="33"/>
      <c r="AC208" s="33"/>
      <c r="AD208" s="33"/>
      <c r="AE208" s="33"/>
      <c r="AT208" s="16" t="s">
        <v>135</v>
      </c>
      <c r="AU208" s="16" t="s">
        <v>83</v>
      </c>
    </row>
    <row r="209" spans="1:65" s="14" customFormat="1" ht="11.25">
      <c r="B209" s="218"/>
      <c r="C209" s="219"/>
      <c r="D209" s="191" t="s">
        <v>136</v>
      </c>
      <c r="E209" s="220" t="s">
        <v>1</v>
      </c>
      <c r="F209" s="221" t="s">
        <v>1918</v>
      </c>
      <c r="G209" s="219"/>
      <c r="H209" s="220" t="s">
        <v>1</v>
      </c>
      <c r="I209" s="222"/>
      <c r="J209" s="219"/>
      <c r="K209" s="219"/>
      <c r="L209" s="223"/>
      <c r="M209" s="224"/>
      <c r="N209" s="225"/>
      <c r="O209" s="225"/>
      <c r="P209" s="225"/>
      <c r="Q209" s="225"/>
      <c r="R209" s="225"/>
      <c r="S209" s="225"/>
      <c r="T209" s="226"/>
      <c r="AT209" s="227" t="s">
        <v>136</v>
      </c>
      <c r="AU209" s="227" t="s">
        <v>83</v>
      </c>
      <c r="AV209" s="14" t="s">
        <v>83</v>
      </c>
      <c r="AW209" s="14" t="s">
        <v>31</v>
      </c>
      <c r="AX209" s="14" t="s">
        <v>75</v>
      </c>
      <c r="AY209" s="227" t="s">
        <v>126</v>
      </c>
    </row>
    <row r="210" spans="1:65" s="12" customFormat="1" ht="11.25">
      <c r="B210" s="196"/>
      <c r="C210" s="197"/>
      <c r="D210" s="191" t="s">
        <v>136</v>
      </c>
      <c r="E210" s="198" t="s">
        <v>1</v>
      </c>
      <c r="F210" s="199" t="s">
        <v>1919</v>
      </c>
      <c r="G210" s="197"/>
      <c r="H210" s="200">
        <v>11.795999999999999</v>
      </c>
      <c r="I210" s="201"/>
      <c r="J210" s="197"/>
      <c r="K210" s="197"/>
      <c r="L210" s="202"/>
      <c r="M210" s="203"/>
      <c r="N210" s="204"/>
      <c r="O210" s="204"/>
      <c r="P210" s="204"/>
      <c r="Q210" s="204"/>
      <c r="R210" s="204"/>
      <c r="S210" s="204"/>
      <c r="T210" s="205"/>
      <c r="AT210" s="206" t="s">
        <v>136</v>
      </c>
      <c r="AU210" s="206" t="s">
        <v>83</v>
      </c>
      <c r="AV210" s="12" t="s">
        <v>85</v>
      </c>
      <c r="AW210" s="12" t="s">
        <v>31</v>
      </c>
      <c r="AX210" s="12" t="s">
        <v>75</v>
      </c>
      <c r="AY210" s="206" t="s">
        <v>126</v>
      </c>
    </row>
    <row r="211" spans="1:65" s="13" customFormat="1" ht="11.25">
      <c r="B211" s="207"/>
      <c r="C211" s="208"/>
      <c r="D211" s="191" t="s">
        <v>136</v>
      </c>
      <c r="E211" s="209" t="s">
        <v>1</v>
      </c>
      <c r="F211" s="210" t="s">
        <v>138</v>
      </c>
      <c r="G211" s="208"/>
      <c r="H211" s="211">
        <v>11.795999999999999</v>
      </c>
      <c r="I211" s="212"/>
      <c r="J211" s="208"/>
      <c r="K211" s="208"/>
      <c r="L211" s="213"/>
      <c r="M211" s="214"/>
      <c r="N211" s="215"/>
      <c r="O211" s="215"/>
      <c r="P211" s="215"/>
      <c r="Q211" s="215"/>
      <c r="R211" s="215"/>
      <c r="S211" s="215"/>
      <c r="T211" s="216"/>
      <c r="AT211" s="217" t="s">
        <v>136</v>
      </c>
      <c r="AU211" s="217" t="s">
        <v>83</v>
      </c>
      <c r="AV211" s="13" t="s">
        <v>133</v>
      </c>
      <c r="AW211" s="13" t="s">
        <v>31</v>
      </c>
      <c r="AX211" s="13" t="s">
        <v>83</v>
      </c>
      <c r="AY211" s="217" t="s">
        <v>126</v>
      </c>
    </row>
    <row r="212" spans="1:65" s="2" customFormat="1" ht="76.349999999999994" customHeight="1">
      <c r="A212" s="33"/>
      <c r="B212" s="34"/>
      <c r="C212" s="228" t="s">
        <v>216</v>
      </c>
      <c r="D212" s="228" t="s">
        <v>433</v>
      </c>
      <c r="E212" s="229" t="s">
        <v>1920</v>
      </c>
      <c r="F212" s="230" t="s">
        <v>1921</v>
      </c>
      <c r="G212" s="231" t="s">
        <v>347</v>
      </c>
      <c r="H212" s="232">
        <v>200.53200000000001</v>
      </c>
      <c r="I212" s="233"/>
      <c r="J212" s="234">
        <f>ROUND(I212*H212,2)</f>
        <v>0</v>
      </c>
      <c r="K212" s="230" t="s">
        <v>131</v>
      </c>
      <c r="L212" s="38"/>
      <c r="M212" s="235" t="s">
        <v>1</v>
      </c>
      <c r="N212" s="236" t="s">
        <v>40</v>
      </c>
      <c r="O212" s="70"/>
      <c r="P212" s="187">
        <f>O212*H212</f>
        <v>0</v>
      </c>
      <c r="Q212" s="187">
        <v>0</v>
      </c>
      <c r="R212" s="187">
        <f>Q212*H212</f>
        <v>0</v>
      </c>
      <c r="S212" s="187">
        <v>0</v>
      </c>
      <c r="T212" s="188">
        <f>S212*H212</f>
        <v>0</v>
      </c>
      <c r="U212" s="33"/>
      <c r="V212" s="33"/>
      <c r="W212" s="33"/>
      <c r="X212" s="33"/>
      <c r="Y212" s="33"/>
      <c r="Z212" s="33"/>
      <c r="AA212" s="33"/>
      <c r="AB212" s="33"/>
      <c r="AC212" s="33"/>
      <c r="AD212" s="33"/>
      <c r="AE212" s="33"/>
      <c r="AR212" s="189" t="s">
        <v>796</v>
      </c>
      <c r="AT212" s="189" t="s">
        <v>433</v>
      </c>
      <c r="AU212" s="189" t="s">
        <v>83</v>
      </c>
      <c r="AY212" s="16" t="s">
        <v>126</v>
      </c>
      <c r="BE212" s="190">
        <f>IF(N212="základní",J212,0)</f>
        <v>0</v>
      </c>
      <c r="BF212" s="190">
        <f>IF(N212="snížená",J212,0)</f>
        <v>0</v>
      </c>
      <c r="BG212" s="190">
        <f>IF(N212="zákl. přenesená",J212,0)</f>
        <v>0</v>
      </c>
      <c r="BH212" s="190">
        <f>IF(N212="sníž. přenesená",J212,0)</f>
        <v>0</v>
      </c>
      <c r="BI212" s="190">
        <f>IF(N212="nulová",J212,0)</f>
        <v>0</v>
      </c>
      <c r="BJ212" s="16" t="s">
        <v>83</v>
      </c>
      <c r="BK212" s="190">
        <f>ROUND(I212*H212,2)</f>
        <v>0</v>
      </c>
      <c r="BL212" s="16" t="s">
        <v>796</v>
      </c>
      <c r="BM212" s="189" t="s">
        <v>1922</v>
      </c>
    </row>
    <row r="213" spans="1:65" s="2" customFormat="1" ht="87.75">
      <c r="A213" s="33"/>
      <c r="B213" s="34"/>
      <c r="C213" s="35"/>
      <c r="D213" s="191" t="s">
        <v>135</v>
      </c>
      <c r="E213" s="35"/>
      <c r="F213" s="192" t="s">
        <v>1923</v>
      </c>
      <c r="G213" s="35"/>
      <c r="H213" s="35"/>
      <c r="I213" s="193"/>
      <c r="J213" s="35"/>
      <c r="K213" s="35"/>
      <c r="L213" s="38"/>
      <c r="M213" s="194"/>
      <c r="N213" s="195"/>
      <c r="O213" s="70"/>
      <c r="P213" s="70"/>
      <c r="Q213" s="70"/>
      <c r="R213" s="70"/>
      <c r="S213" s="70"/>
      <c r="T213" s="71"/>
      <c r="U213" s="33"/>
      <c r="V213" s="33"/>
      <c r="W213" s="33"/>
      <c r="X213" s="33"/>
      <c r="Y213" s="33"/>
      <c r="Z213" s="33"/>
      <c r="AA213" s="33"/>
      <c r="AB213" s="33"/>
      <c r="AC213" s="33"/>
      <c r="AD213" s="33"/>
      <c r="AE213" s="33"/>
      <c r="AT213" s="16" t="s">
        <v>135</v>
      </c>
      <c r="AU213" s="16" t="s">
        <v>83</v>
      </c>
    </row>
    <row r="214" spans="1:65" s="14" customFormat="1" ht="11.25">
      <c r="B214" s="218"/>
      <c r="C214" s="219"/>
      <c r="D214" s="191" t="s">
        <v>136</v>
      </c>
      <c r="E214" s="220" t="s">
        <v>1</v>
      </c>
      <c r="F214" s="221" t="s">
        <v>1918</v>
      </c>
      <c r="G214" s="219"/>
      <c r="H214" s="220" t="s">
        <v>1</v>
      </c>
      <c r="I214" s="222"/>
      <c r="J214" s="219"/>
      <c r="K214" s="219"/>
      <c r="L214" s="223"/>
      <c r="M214" s="224"/>
      <c r="N214" s="225"/>
      <c r="O214" s="225"/>
      <c r="P214" s="225"/>
      <c r="Q214" s="225"/>
      <c r="R214" s="225"/>
      <c r="S214" s="225"/>
      <c r="T214" s="226"/>
      <c r="AT214" s="227" t="s">
        <v>136</v>
      </c>
      <c r="AU214" s="227" t="s">
        <v>83</v>
      </c>
      <c r="AV214" s="14" t="s">
        <v>83</v>
      </c>
      <c r="AW214" s="14" t="s">
        <v>31</v>
      </c>
      <c r="AX214" s="14" t="s">
        <v>75</v>
      </c>
      <c r="AY214" s="227" t="s">
        <v>126</v>
      </c>
    </row>
    <row r="215" spans="1:65" s="12" customFormat="1" ht="11.25">
      <c r="B215" s="196"/>
      <c r="C215" s="197"/>
      <c r="D215" s="191" t="s">
        <v>136</v>
      </c>
      <c r="E215" s="198" t="s">
        <v>1</v>
      </c>
      <c r="F215" s="199" t="s">
        <v>1924</v>
      </c>
      <c r="G215" s="197"/>
      <c r="H215" s="200">
        <v>200.53200000000001</v>
      </c>
      <c r="I215" s="201"/>
      <c r="J215" s="197"/>
      <c r="K215" s="197"/>
      <c r="L215" s="202"/>
      <c r="M215" s="203"/>
      <c r="N215" s="204"/>
      <c r="O215" s="204"/>
      <c r="P215" s="204"/>
      <c r="Q215" s="204"/>
      <c r="R215" s="204"/>
      <c r="S215" s="204"/>
      <c r="T215" s="205"/>
      <c r="AT215" s="206" t="s">
        <v>136</v>
      </c>
      <c r="AU215" s="206" t="s">
        <v>83</v>
      </c>
      <c r="AV215" s="12" t="s">
        <v>85</v>
      </c>
      <c r="AW215" s="12" t="s">
        <v>31</v>
      </c>
      <c r="AX215" s="12" t="s">
        <v>75</v>
      </c>
      <c r="AY215" s="206" t="s">
        <v>126</v>
      </c>
    </row>
    <row r="216" spans="1:65" s="13" customFormat="1" ht="11.25">
      <c r="B216" s="207"/>
      <c r="C216" s="208"/>
      <c r="D216" s="191" t="s">
        <v>136</v>
      </c>
      <c r="E216" s="209" t="s">
        <v>1</v>
      </c>
      <c r="F216" s="210" t="s">
        <v>138</v>
      </c>
      <c r="G216" s="208"/>
      <c r="H216" s="211">
        <v>200.53200000000001</v>
      </c>
      <c r="I216" s="212"/>
      <c r="J216" s="208"/>
      <c r="K216" s="208"/>
      <c r="L216" s="213"/>
      <c r="M216" s="214"/>
      <c r="N216" s="215"/>
      <c r="O216" s="215"/>
      <c r="P216" s="215"/>
      <c r="Q216" s="215"/>
      <c r="R216" s="215"/>
      <c r="S216" s="215"/>
      <c r="T216" s="216"/>
      <c r="AT216" s="217" t="s">
        <v>136</v>
      </c>
      <c r="AU216" s="217" t="s">
        <v>83</v>
      </c>
      <c r="AV216" s="13" t="s">
        <v>133</v>
      </c>
      <c r="AW216" s="13" t="s">
        <v>31</v>
      </c>
      <c r="AX216" s="13" t="s">
        <v>83</v>
      </c>
      <c r="AY216" s="217" t="s">
        <v>126</v>
      </c>
    </row>
    <row r="217" spans="1:65" s="2" customFormat="1" ht="24.2" customHeight="1">
      <c r="A217" s="33"/>
      <c r="B217" s="34"/>
      <c r="C217" s="228" t="s">
        <v>220</v>
      </c>
      <c r="D217" s="228" t="s">
        <v>433</v>
      </c>
      <c r="E217" s="229" t="s">
        <v>1925</v>
      </c>
      <c r="F217" s="230" t="s">
        <v>1926</v>
      </c>
      <c r="G217" s="231" t="s">
        <v>347</v>
      </c>
      <c r="H217" s="232">
        <v>2439.489</v>
      </c>
      <c r="I217" s="233"/>
      <c r="J217" s="234">
        <f>ROUND(I217*H217,2)</f>
        <v>0</v>
      </c>
      <c r="K217" s="230" t="s">
        <v>131</v>
      </c>
      <c r="L217" s="38"/>
      <c r="M217" s="235" t="s">
        <v>1</v>
      </c>
      <c r="N217" s="236" t="s">
        <v>40</v>
      </c>
      <c r="O217" s="70"/>
      <c r="P217" s="187">
        <f>O217*H217</f>
        <v>0</v>
      </c>
      <c r="Q217" s="187">
        <v>0</v>
      </c>
      <c r="R217" s="187">
        <f>Q217*H217</f>
        <v>0</v>
      </c>
      <c r="S217" s="187">
        <v>0</v>
      </c>
      <c r="T217" s="188">
        <f>S217*H217</f>
        <v>0</v>
      </c>
      <c r="U217" s="33"/>
      <c r="V217" s="33"/>
      <c r="W217" s="33"/>
      <c r="X217" s="33"/>
      <c r="Y217" s="33"/>
      <c r="Z217" s="33"/>
      <c r="AA217" s="33"/>
      <c r="AB217" s="33"/>
      <c r="AC217" s="33"/>
      <c r="AD217" s="33"/>
      <c r="AE217" s="33"/>
      <c r="AR217" s="189" t="s">
        <v>796</v>
      </c>
      <c r="AT217" s="189" t="s">
        <v>433</v>
      </c>
      <c r="AU217" s="189" t="s">
        <v>83</v>
      </c>
      <c r="AY217" s="16" t="s">
        <v>126</v>
      </c>
      <c r="BE217" s="190">
        <f>IF(N217="základní",J217,0)</f>
        <v>0</v>
      </c>
      <c r="BF217" s="190">
        <f>IF(N217="snížená",J217,0)</f>
        <v>0</v>
      </c>
      <c r="BG217" s="190">
        <f>IF(N217="zákl. přenesená",J217,0)</f>
        <v>0</v>
      </c>
      <c r="BH217" s="190">
        <f>IF(N217="sníž. přenesená",J217,0)</f>
        <v>0</v>
      </c>
      <c r="BI217" s="190">
        <f>IF(N217="nulová",J217,0)</f>
        <v>0</v>
      </c>
      <c r="BJ217" s="16" t="s">
        <v>83</v>
      </c>
      <c r="BK217" s="190">
        <f>ROUND(I217*H217,2)</f>
        <v>0</v>
      </c>
      <c r="BL217" s="16" t="s">
        <v>796</v>
      </c>
      <c r="BM217" s="189" t="s">
        <v>1927</v>
      </c>
    </row>
    <row r="218" spans="1:65" s="2" customFormat="1" ht="48.75">
      <c r="A218" s="33"/>
      <c r="B218" s="34"/>
      <c r="C218" s="35"/>
      <c r="D218" s="191" t="s">
        <v>135</v>
      </c>
      <c r="E218" s="35"/>
      <c r="F218" s="192" t="s">
        <v>1928</v>
      </c>
      <c r="G218" s="35"/>
      <c r="H218" s="35"/>
      <c r="I218" s="193"/>
      <c r="J218" s="35"/>
      <c r="K218" s="35"/>
      <c r="L218" s="38"/>
      <c r="M218" s="194"/>
      <c r="N218" s="195"/>
      <c r="O218" s="70"/>
      <c r="P218" s="70"/>
      <c r="Q218" s="70"/>
      <c r="R218" s="70"/>
      <c r="S218" s="70"/>
      <c r="T218" s="71"/>
      <c r="U218" s="33"/>
      <c r="V218" s="33"/>
      <c r="W218" s="33"/>
      <c r="X218" s="33"/>
      <c r="Y218" s="33"/>
      <c r="Z218" s="33"/>
      <c r="AA218" s="33"/>
      <c r="AB218" s="33"/>
      <c r="AC218" s="33"/>
      <c r="AD218" s="33"/>
      <c r="AE218" s="33"/>
      <c r="AT218" s="16" t="s">
        <v>135</v>
      </c>
      <c r="AU218" s="16" t="s">
        <v>83</v>
      </c>
    </row>
    <row r="219" spans="1:65" s="14" customFormat="1" ht="11.25">
      <c r="B219" s="218"/>
      <c r="C219" s="219"/>
      <c r="D219" s="191" t="s">
        <v>136</v>
      </c>
      <c r="E219" s="220" t="s">
        <v>1</v>
      </c>
      <c r="F219" s="221" t="s">
        <v>1929</v>
      </c>
      <c r="G219" s="219"/>
      <c r="H219" s="220" t="s">
        <v>1</v>
      </c>
      <c r="I219" s="222"/>
      <c r="J219" s="219"/>
      <c r="K219" s="219"/>
      <c r="L219" s="223"/>
      <c r="M219" s="224"/>
      <c r="N219" s="225"/>
      <c r="O219" s="225"/>
      <c r="P219" s="225"/>
      <c r="Q219" s="225"/>
      <c r="R219" s="225"/>
      <c r="S219" s="225"/>
      <c r="T219" s="226"/>
      <c r="AT219" s="227" t="s">
        <v>136</v>
      </c>
      <c r="AU219" s="227" t="s">
        <v>83</v>
      </c>
      <c r="AV219" s="14" t="s">
        <v>83</v>
      </c>
      <c r="AW219" s="14" t="s">
        <v>31</v>
      </c>
      <c r="AX219" s="14" t="s">
        <v>75</v>
      </c>
      <c r="AY219" s="227" t="s">
        <v>126</v>
      </c>
    </row>
    <row r="220" spans="1:65" s="14" customFormat="1" ht="11.25">
      <c r="B220" s="218"/>
      <c r="C220" s="219"/>
      <c r="D220" s="191" t="s">
        <v>136</v>
      </c>
      <c r="E220" s="220" t="s">
        <v>1</v>
      </c>
      <c r="F220" s="221" t="s">
        <v>1930</v>
      </c>
      <c r="G220" s="219"/>
      <c r="H220" s="220" t="s">
        <v>1</v>
      </c>
      <c r="I220" s="222"/>
      <c r="J220" s="219"/>
      <c r="K220" s="219"/>
      <c r="L220" s="223"/>
      <c r="M220" s="224"/>
      <c r="N220" s="225"/>
      <c r="O220" s="225"/>
      <c r="P220" s="225"/>
      <c r="Q220" s="225"/>
      <c r="R220" s="225"/>
      <c r="S220" s="225"/>
      <c r="T220" s="226"/>
      <c r="AT220" s="227" t="s">
        <v>136</v>
      </c>
      <c r="AU220" s="227" t="s">
        <v>83</v>
      </c>
      <c r="AV220" s="14" t="s">
        <v>83</v>
      </c>
      <c r="AW220" s="14" t="s">
        <v>31</v>
      </c>
      <c r="AX220" s="14" t="s">
        <v>75</v>
      </c>
      <c r="AY220" s="227" t="s">
        <v>126</v>
      </c>
    </row>
    <row r="221" spans="1:65" s="12" customFormat="1" ht="11.25">
      <c r="B221" s="196"/>
      <c r="C221" s="197"/>
      <c r="D221" s="191" t="s">
        <v>136</v>
      </c>
      <c r="E221" s="198" t="s">
        <v>1</v>
      </c>
      <c r="F221" s="199" t="s">
        <v>1887</v>
      </c>
      <c r="G221" s="197"/>
      <c r="H221" s="200">
        <v>1964.289</v>
      </c>
      <c r="I221" s="201"/>
      <c r="J221" s="197"/>
      <c r="K221" s="197"/>
      <c r="L221" s="202"/>
      <c r="M221" s="203"/>
      <c r="N221" s="204"/>
      <c r="O221" s="204"/>
      <c r="P221" s="204"/>
      <c r="Q221" s="204"/>
      <c r="R221" s="204"/>
      <c r="S221" s="204"/>
      <c r="T221" s="205"/>
      <c r="AT221" s="206" t="s">
        <v>136</v>
      </c>
      <c r="AU221" s="206" t="s">
        <v>83</v>
      </c>
      <c r="AV221" s="12" t="s">
        <v>85</v>
      </c>
      <c r="AW221" s="12" t="s">
        <v>31</v>
      </c>
      <c r="AX221" s="12" t="s">
        <v>75</v>
      </c>
      <c r="AY221" s="206" t="s">
        <v>126</v>
      </c>
    </row>
    <row r="222" spans="1:65" s="14" customFormat="1" ht="11.25">
      <c r="B222" s="218"/>
      <c r="C222" s="219"/>
      <c r="D222" s="191" t="s">
        <v>136</v>
      </c>
      <c r="E222" s="220" t="s">
        <v>1</v>
      </c>
      <c r="F222" s="221" t="s">
        <v>1888</v>
      </c>
      <c r="G222" s="219"/>
      <c r="H222" s="220" t="s">
        <v>1</v>
      </c>
      <c r="I222" s="222"/>
      <c r="J222" s="219"/>
      <c r="K222" s="219"/>
      <c r="L222" s="223"/>
      <c r="M222" s="224"/>
      <c r="N222" s="225"/>
      <c r="O222" s="225"/>
      <c r="P222" s="225"/>
      <c r="Q222" s="225"/>
      <c r="R222" s="225"/>
      <c r="S222" s="225"/>
      <c r="T222" s="226"/>
      <c r="AT222" s="227" t="s">
        <v>136</v>
      </c>
      <c r="AU222" s="227" t="s">
        <v>83</v>
      </c>
      <c r="AV222" s="14" t="s">
        <v>83</v>
      </c>
      <c r="AW222" s="14" t="s">
        <v>31</v>
      </c>
      <c r="AX222" s="14" t="s">
        <v>75</v>
      </c>
      <c r="AY222" s="227" t="s">
        <v>126</v>
      </c>
    </row>
    <row r="223" spans="1:65" s="12" customFormat="1" ht="11.25">
      <c r="B223" s="196"/>
      <c r="C223" s="197"/>
      <c r="D223" s="191" t="s">
        <v>136</v>
      </c>
      <c r="E223" s="198" t="s">
        <v>1</v>
      </c>
      <c r="F223" s="199" t="s">
        <v>1889</v>
      </c>
      <c r="G223" s="197"/>
      <c r="H223" s="200">
        <v>475.2</v>
      </c>
      <c r="I223" s="201"/>
      <c r="J223" s="197"/>
      <c r="K223" s="197"/>
      <c r="L223" s="202"/>
      <c r="M223" s="203"/>
      <c r="N223" s="204"/>
      <c r="O223" s="204"/>
      <c r="P223" s="204"/>
      <c r="Q223" s="204"/>
      <c r="R223" s="204"/>
      <c r="S223" s="204"/>
      <c r="T223" s="205"/>
      <c r="AT223" s="206" t="s">
        <v>136</v>
      </c>
      <c r="AU223" s="206" t="s">
        <v>83</v>
      </c>
      <c r="AV223" s="12" t="s">
        <v>85</v>
      </c>
      <c r="AW223" s="12" t="s">
        <v>31</v>
      </c>
      <c r="AX223" s="12" t="s">
        <v>75</v>
      </c>
      <c r="AY223" s="206" t="s">
        <v>126</v>
      </c>
    </row>
    <row r="224" spans="1:65" s="13" customFormat="1" ht="11.25">
      <c r="B224" s="207"/>
      <c r="C224" s="208"/>
      <c r="D224" s="191" t="s">
        <v>136</v>
      </c>
      <c r="E224" s="209" t="s">
        <v>1</v>
      </c>
      <c r="F224" s="210" t="s">
        <v>138</v>
      </c>
      <c r="G224" s="208"/>
      <c r="H224" s="211">
        <v>2439.489</v>
      </c>
      <c r="I224" s="212"/>
      <c r="J224" s="208"/>
      <c r="K224" s="208"/>
      <c r="L224" s="213"/>
      <c r="M224" s="214"/>
      <c r="N224" s="215"/>
      <c r="O224" s="215"/>
      <c r="P224" s="215"/>
      <c r="Q224" s="215"/>
      <c r="R224" s="215"/>
      <c r="S224" s="215"/>
      <c r="T224" s="216"/>
      <c r="AT224" s="217" t="s">
        <v>136</v>
      </c>
      <c r="AU224" s="217" t="s">
        <v>83</v>
      </c>
      <c r="AV224" s="13" t="s">
        <v>133</v>
      </c>
      <c r="AW224" s="13" t="s">
        <v>31</v>
      </c>
      <c r="AX224" s="13" t="s">
        <v>83</v>
      </c>
      <c r="AY224" s="217" t="s">
        <v>126</v>
      </c>
    </row>
    <row r="225" spans="1:65" s="2" customFormat="1" ht="21.75" customHeight="1">
      <c r="A225" s="33"/>
      <c r="B225" s="34"/>
      <c r="C225" s="228" t="s">
        <v>224</v>
      </c>
      <c r="D225" s="228" t="s">
        <v>433</v>
      </c>
      <c r="E225" s="229" t="s">
        <v>1931</v>
      </c>
      <c r="F225" s="230" t="s">
        <v>1932</v>
      </c>
      <c r="G225" s="231" t="s">
        <v>347</v>
      </c>
      <c r="H225" s="232">
        <v>351.28</v>
      </c>
      <c r="I225" s="233"/>
      <c r="J225" s="234">
        <f>ROUND(I225*H225,2)</f>
        <v>0</v>
      </c>
      <c r="K225" s="230" t="s">
        <v>131</v>
      </c>
      <c r="L225" s="38"/>
      <c r="M225" s="235" t="s">
        <v>1</v>
      </c>
      <c r="N225" s="236" t="s">
        <v>40</v>
      </c>
      <c r="O225" s="70"/>
      <c r="P225" s="187">
        <f>O225*H225</f>
        <v>0</v>
      </c>
      <c r="Q225" s="187">
        <v>0</v>
      </c>
      <c r="R225" s="187">
        <f>Q225*H225</f>
        <v>0</v>
      </c>
      <c r="S225" s="187">
        <v>0</v>
      </c>
      <c r="T225" s="188">
        <f>S225*H225</f>
        <v>0</v>
      </c>
      <c r="U225" s="33"/>
      <c r="V225" s="33"/>
      <c r="W225" s="33"/>
      <c r="X225" s="33"/>
      <c r="Y225" s="33"/>
      <c r="Z225" s="33"/>
      <c r="AA225" s="33"/>
      <c r="AB225" s="33"/>
      <c r="AC225" s="33"/>
      <c r="AD225" s="33"/>
      <c r="AE225" s="33"/>
      <c r="AR225" s="189" t="s">
        <v>796</v>
      </c>
      <c r="AT225" s="189" t="s">
        <v>433</v>
      </c>
      <c r="AU225" s="189" t="s">
        <v>83</v>
      </c>
      <c r="AY225" s="16" t="s">
        <v>126</v>
      </c>
      <c r="BE225" s="190">
        <f>IF(N225="základní",J225,0)</f>
        <v>0</v>
      </c>
      <c r="BF225" s="190">
        <f>IF(N225="snížená",J225,0)</f>
        <v>0</v>
      </c>
      <c r="BG225" s="190">
        <f>IF(N225="zákl. přenesená",J225,0)</f>
        <v>0</v>
      </c>
      <c r="BH225" s="190">
        <f>IF(N225="sníž. přenesená",J225,0)</f>
        <v>0</v>
      </c>
      <c r="BI225" s="190">
        <f>IF(N225="nulová",J225,0)</f>
        <v>0</v>
      </c>
      <c r="BJ225" s="16" t="s">
        <v>83</v>
      </c>
      <c r="BK225" s="190">
        <f>ROUND(I225*H225,2)</f>
        <v>0</v>
      </c>
      <c r="BL225" s="16" t="s">
        <v>796</v>
      </c>
      <c r="BM225" s="189" t="s">
        <v>1933</v>
      </c>
    </row>
    <row r="226" spans="1:65" s="2" customFormat="1" ht="58.5">
      <c r="A226" s="33"/>
      <c r="B226" s="34"/>
      <c r="C226" s="35"/>
      <c r="D226" s="191" t="s">
        <v>135</v>
      </c>
      <c r="E226" s="35"/>
      <c r="F226" s="192" t="s">
        <v>1934</v>
      </c>
      <c r="G226" s="35"/>
      <c r="H226" s="35"/>
      <c r="I226" s="193"/>
      <c r="J226" s="35"/>
      <c r="K226" s="35"/>
      <c r="L226" s="38"/>
      <c r="M226" s="194"/>
      <c r="N226" s="195"/>
      <c r="O226" s="70"/>
      <c r="P226" s="70"/>
      <c r="Q226" s="70"/>
      <c r="R226" s="70"/>
      <c r="S226" s="70"/>
      <c r="T226" s="71"/>
      <c r="U226" s="33"/>
      <c r="V226" s="33"/>
      <c r="W226" s="33"/>
      <c r="X226" s="33"/>
      <c r="Y226" s="33"/>
      <c r="Z226" s="33"/>
      <c r="AA226" s="33"/>
      <c r="AB226" s="33"/>
      <c r="AC226" s="33"/>
      <c r="AD226" s="33"/>
      <c r="AE226" s="33"/>
      <c r="AT226" s="16" t="s">
        <v>135</v>
      </c>
      <c r="AU226" s="16" t="s">
        <v>83</v>
      </c>
    </row>
    <row r="227" spans="1:65" s="14" customFormat="1" ht="11.25">
      <c r="B227" s="218"/>
      <c r="C227" s="219"/>
      <c r="D227" s="191" t="s">
        <v>136</v>
      </c>
      <c r="E227" s="220" t="s">
        <v>1</v>
      </c>
      <c r="F227" s="221" t="s">
        <v>1935</v>
      </c>
      <c r="G227" s="219"/>
      <c r="H227" s="220" t="s">
        <v>1</v>
      </c>
      <c r="I227" s="222"/>
      <c r="J227" s="219"/>
      <c r="K227" s="219"/>
      <c r="L227" s="223"/>
      <c r="M227" s="224"/>
      <c r="N227" s="225"/>
      <c r="O227" s="225"/>
      <c r="P227" s="225"/>
      <c r="Q227" s="225"/>
      <c r="R227" s="225"/>
      <c r="S227" s="225"/>
      <c r="T227" s="226"/>
      <c r="AT227" s="227" t="s">
        <v>136</v>
      </c>
      <c r="AU227" s="227" t="s">
        <v>83</v>
      </c>
      <c r="AV227" s="14" t="s">
        <v>83</v>
      </c>
      <c r="AW227" s="14" t="s">
        <v>31</v>
      </c>
      <c r="AX227" s="14" t="s">
        <v>75</v>
      </c>
      <c r="AY227" s="227" t="s">
        <v>126</v>
      </c>
    </row>
    <row r="228" spans="1:65" s="12" customFormat="1" ht="11.25">
      <c r="B228" s="196"/>
      <c r="C228" s="197"/>
      <c r="D228" s="191" t="s">
        <v>136</v>
      </c>
      <c r="E228" s="198" t="s">
        <v>1</v>
      </c>
      <c r="F228" s="199" t="s">
        <v>1936</v>
      </c>
      <c r="G228" s="197"/>
      <c r="H228" s="200">
        <v>9.68</v>
      </c>
      <c r="I228" s="201"/>
      <c r="J228" s="197"/>
      <c r="K228" s="197"/>
      <c r="L228" s="202"/>
      <c r="M228" s="203"/>
      <c r="N228" s="204"/>
      <c r="O228" s="204"/>
      <c r="P228" s="204"/>
      <c r="Q228" s="204"/>
      <c r="R228" s="204"/>
      <c r="S228" s="204"/>
      <c r="T228" s="205"/>
      <c r="AT228" s="206" t="s">
        <v>136</v>
      </c>
      <c r="AU228" s="206" t="s">
        <v>83</v>
      </c>
      <c r="AV228" s="12" t="s">
        <v>85</v>
      </c>
      <c r="AW228" s="12" t="s">
        <v>31</v>
      </c>
      <c r="AX228" s="12" t="s">
        <v>75</v>
      </c>
      <c r="AY228" s="206" t="s">
        <v>126</v>
      </c>
    </row>
    <row r="229" spans="1:65" s="14" customFormat="1" ht="11.25">
      <c r="B229" s="218"/>
      <c r="C229" s="219"/>
      <c r="D229" s="191" t="s">
        <v>136</v>
      </c>
      <c r="E229" s="220" t="s">
        <v>1</v>
      </c>
      <c r="F229" s="221" t="s">
        <v>1937</v>
      </c>
      <c r="G229" s="219"/>
      <c r="H229" s="220" t="s">
        <v>1</v>
      </c>
      <c r="I229" s="222"/>
      <c r="J229" s="219"/>
      <c r="K229" s="219"/>
      <c r="L229" s="223"/>
      <c r="M229" s="224"/>
      <c r="N229" s="225"/>
      <c r="O229" s="225"/>
      <c r="P229" s="225"/>
      <c r="Q229" s="225"/>
      <c r="R229" s="225"/>
      <c r="S229" s="225"/>
      <c r="T229" s="226"/>
      <c r="AT229" s="227" t="s">
        <v>136</v>
      </c>
      <c r="AU229" s="227" t="s">
        <v>83</v>
      </c>
      <c r="AV229" s="14" t="s">
        <v>83</v>
      </c>
      <c r="AW229" s="14" t="s">
        <v>31</v>
      </c>
      <c r="AX229" s="14" t="s">
        <v>75</v>
      </c>
      <c r="AY229" s="227" t="s">
        <v>126</v>
      </c>
    </row>
    <row r="230" spans="1:65" s="12" customFormat="1" ht="11.25">
      <c r="B230" s="196"/>
      <c r="C230" s="197"/>
      <c r="D230" s="191" t="s">
        <v>136</v>
      </c>
      <c r="E230" s="198" t="s">
        <v>1</v>
      </c>
      <c r="F230" s="199" t="s">
        <v>1938</v>
      </c>
      <c r="G230" s="197"/>
      <c r="H230" s="200">
        <v>341.6</v>
      </c>
      <c r="I230" s="201"/>
      <c r="J230" s="197"/>
      <c r="K230" s="197"/>
      <c r="L230" s="202"/>
      <c r="M230" s="203"/>
      <c r="N230" s="204"/>
      <c r="O230" s="204"/>
      <c r="P230" s="204"/>
      <c r="Q230" s="204"/>
      <c r="R230" s="204"/>
      <c r="S230" s="204"/>
      <c r="T230" s="205"/>
      <c r="AT230" s="206" t="s">
        <v>136</v>
      </c>
      <c r="AU230" s="206" t="s">
        <v>83</v>
      </c>
      <c r="AV230" s="12" t="s">
        <v>85</v>
      </c>
      <c r="AW230" s="12" t="s">
        <v>31</v>
      </c>
      <c r="AX230" s="12" t="s">
        <v>75</v>
      </c>
      <c r="AY230" s="206" t="s">
        <v>126</v>
      </c>
    </row>
    <row r="231" spans="1:65" s="13" customFormat="1" ht="11.25">
      <c r="B231" s="207"/>
      <c r="C231" s="208"/>
      <c r="D231" s="191" t="s">
        <v>136</v>
      </c>
      <c r="E231" s="209" t="s">
        <v>1</v>
      </c>
      <c r="F231" s="210" t="s">
        <v>138</v>
      </c>
      <c r="G231" s="208"/>
      <c r="H231" s="211">
        <v>351.28000000000003</v>
      </c>
      <c r="I231" s="212"/>
      <c r="J231" s="208"/>
      <c r="K231" s="208"/>
      <c r="L231" s="213"/>
      <c r="M231" s="214"/>
      <c r="N231" s="215"/>
      <c r="O231" s="215"/>
      <c r="P231" s="215"/>
      <c r="Q231" s="215"/>
      <c r="R231" s="215"/>
      <c r="S231" s="215"/>
      <c r="T231" s="216"/>
      <c r="AT231" s="217" t="s">
        <v>136</v>
      </c>
      <c r="AU231" s="217" t="s">
        <v>83</v>
      </c>
      <c r="AV231" s="13" t="s">
        <v>133</v>
      </c>
      <c r="AW231" s="13" t="s">
        <v>31</v>
      </c>
      <c r="AX231" s="13" t="s">
        <v>83</v>
      </c>
      <c r="AY231" s="217" t="s">
        <v>126</v>
      </c>
    </row>
    <row r="232" spans="1:65" s="2" customFormat="1" ht="24.2" customHeight="1">
      <c r="A232" s="33"/>
      <c r="B232" s="34"/>
      <c r="C232" s="228" t="s">
        <v>232</v>
      </c>
      <c r="D232" s="228" t="s">
        <v>433</v>
      </c>
      <c r="E232" s="229" t="s">
        <v>1939</v>
      </c>
      <c r="F232" s="230" t="s">
        <v>1940</v>
      </c>
      <c r="G232" s="231" t="s">
        <v>347</v>
      </c>
      <c r="H232" s="232">
        <v>1497.6</v>
      </c>
      <c r="I232" s="233"/>
      <c r="J232" s="234">
        <f>ROUND(I232*H232,2)</f>
        <v>0</v>
      </c>
      <c r="K232" s="230" t="s">
        <v>131</v>
      </c>
      <c r="L232" s="38"/>
      <c r="M232" s="235" t="s">
        <v>1</v>
      </c>
      <c r="N232" s="236" t="s">
        <v>40</v>
      </c>
      <c r="O232" s="70"/>
      <c r="P232" s="187">
        <f>O232*H232</f>
        <v>0</v>
      </c>
      <c r="Q232" s="187">
        <v>0</v>
      </c>
      <c r="R232" s="187">
        <f>Q232*H232</f>
        <v>0</v>
      </c>
      <c r="S232" s="187">
        <v>0</v>
      </c>
      <c r="T232" s="188">
        <f>S232*H232</f>
        <v>0</v>
      </c>
      <c r="U232" s="33"/>
      <c r="V232" s="33"/>
      <c r="W232" s="33"/>
      <c r="X232" s="33"/>
      <c r="Y232" s="33"/>
      <c r="Z232" s="33"/>
      <c r="AA232" s="33"/>
      <c r="AB232" s="33"/>
      <c r="AC232" s="33"/>
      <c r="AD232" s="33"/>
      <c r="AE232" s="33"/>
      <c r="AR232" s="189" t="s">
        <v>796</v>
      </c>
      <c r="AT232" s="189" t="s">
        <v>433</v>
      </c>
      <c r="AU232" s="189" t="s">
        <v>83</v>
      </c>
      <c r="AY232" s="16" t="s">
        <v>126</v>
      </c>
      <c r="BE232" s="190">
        <f>IF(N232="základní",J232,0)</f>
        <v>0</v>
      </c>
      <c r="BF232" s="190">
        <f>IF(N232="snížená",J232,0)</f>
        <v>0</v>
      </c>
      <c r="BG232" s="190">
        <f>IF(N232="zákl. přenesená",J232,0)</f>
        <v>0</v>
      </c>
      <c r="BH232" s="190">
        <f>IF(N232="sníž. přenesená",J232,0)</f>
        <v>0</v>
      </c>
      <c r="BI232" s="190">
        <f>IF(N232="nulová",J232,0)</f>
        <v>0</v>
      </c>
      <c r="BJ232" s="16" t="s">
        <v>83</v>
      </c>
      <c r="BK232" s="190">
        <f>ROUND(I232*H232,2)</f>
        <v>0</v>
      </c>
      <c r="BL232" s="16" t="s">
        <v>796</v>
      </c>
      <c r="BM232" s="189" t="s">
        <v>1941</v>
      </c>
    </row>
    <row r="233" spans="1:65" s="2" customFormat="1" ht="58.5">
      <c r="A233" s="33"/>
      <c r="B233" s="34"/>
      <c r="C233" s="35"/>
      <c r="D233" s="191" t="s">
        <v>135</v>
      </c>
      <c r="E233" s="35"/>
      <c r="F233" s="192" t="s">
        <v>1942</v>
      </c>
      <c r="G233" s="35"/>
      <c r="H233" s="35"/>
      <c r="I233" s="193"/>
      <c r="J233" s="35"/>
      <c r="K233" s="35"/>
      <c r="L233" s="38"/>
      <c r="M233" s="194"/>
      <c r="N233" s="195"/>
      <c r="O233" s="70"/>
      <c r="P233" s="70"/>
      <c r="Q233" s="70"/>
      <c r="R233" s="70"/>
      <c r="S233" s="70"/>
      <c r="T233" s="71"/>
      <c r="U233" s="33"/>
      <c r="V233" s="33"/>
      <c r="W233" s="33"/>
      <c r="X233" s="33"/>
      <c r="Y233" s="33"/>
      <c r="Z233" s="33"/>
      <c r="AA233" s="33"/>
      <c r="AB233" s="33"/>
      <c r="AC233" s="33"/>
      <c r="AD233" s="33"/>
      <c r="AE233" s="33"/>
      <c r="AT233" s="16" t="s">
        <v>135</v>
      </c>
      <c r="AU233" s="16" t="s">
        <v>83</v>
      </c>
    </row>
    <row r="234" spans="1:65" s="14" customFormat="1" ht="11.25">
      <c r="B234" s="218"/>
      <c r="C234" s="219"/>
      <c r="D234" s="191" t="s">
        <v>136</v>
      </c>
      <c r="E234" s="220" t="s">
        <v>1</v>
      </c>
      <c r="F234" s="221" t="s">
        <v>1943</v>
      </c>
      <c r="G234" s="219"/>
      <c r="H234" s="220" t="s">
        <v>1</v>
      </c>
      <c r="I234" s="222"/>
      <c r="J234" s="219"/>
      <c r="K234" s="219"/>
      <c r="L234" s="223"/>
      <c r="M234" s="224"/>
      <c r="N234" s="225"/>
      <c r="O234" s="225"/>
      <c r="P234" s="225"/>
      <c r="Q234" s="225"/>
      <c r="R234" s="225"/>
      <c r="S234" s="225"/>
      <c r="T234" s="226"/>
      <c r="AT234" s="227" t="s">
        <v>136</v>
      </c>
      <c r="AU234" s="227" t="s">
        <v>83</v>
      </c>
      <c r="AV234" s="14" t="s">
        <v>83</v>
      </c>
      <c r="AW234" s="14" t="s">
        <v>31</v>
      </c>
      <c r="AX234" s="14" t="s">
        <v>75</v>
      </c>
      <c r="AY234" s="227" t="s">
        <v>126</v>
      </c>
    </row>
    <row r="235" spans="1:65" s="12" customFormat="1" ht="11.25">
      <c r="B235" s="196"/>
      <c r="C235" s="197"/>
      <c r="D235" s="191" t="s">
        <v>136</v>
      </c>
      <c r="E235" s="198" t="s">
        <v>1</v>
      </c>
      <c r="F235" s="199" t="s">
        <v>1944</v>
      </c>
      <c r="G235" s="197"/>
      <c r="H235" s="200">
        <v>1497.6</v>
      </c>
      <c r="I235" s="201"/>
      <c r="J235" s="197"/>
      <c r="K235" s="197"/>
      <c r="L235" s="202"/>
      <c r="M235" s="203"/>
      <c r="N235" s="204"/>
      <c r="O235" s="204"/>
      <c r="P235" s="204"/>
      <c r="Q235" s="204"/>
      <c r="R235" s="204"/>
      <c r="S235" s="204"/>
      <c r="T235" s="205"/>
      <c r="AT235" s="206" t="s">
        <v>136</v>
      </c>
      <c r="AU235" s="206" t="s">
        <v>83</v>
      </c>
      <c r="AV235" s="12" t="s">
        <v>85</v>
      </c>
      <c r="AW235" s="12" t="s">
        <v>31</v>
      </c>
      <c r="AX235" s="12" t="s">
        <v>75</v>
      </c>
      <c r="AY235" s="206" t="s">
        <v>126</v>
      </c>
    </row>
    <row r="236" spans="1:65" s="13" customFormat="1" ht="11.25">
      <c r="B236" s="207"/>
      <c r="C236" s="208"/>
      <c r="D236" s="191" t="s">
        <v>136</v>
      </c>
      <c r="E236" s="209" t="s">
        <v>1</v>
      </c>
      <c r="F236" s="210" t="s">
        <v>138</v>
      </c>
      <c r="G236" s="208"/>
      <c r="H236" s="211">
        <v>1497.6</v>
      </c>
      <c r="I236" s="212"/>
      <c r="J236" s="208"/>
      <c r="K236" s="208"/>
      <c r="L236" s="213"/>
      <c r="M236" s="214"/>
      <c r="N236" s="215"/>
      <c r="O236" s="215"/>
      <c r="P236" s="215"/>
      <c r="Q236" s="215"/>
      <c r="R236" s="215"/>
      <c r="S236" s="215"/>
      <c r="T236" s="216"/>
      <c r="AT236" s="217" t="s">
        <v>136</v>
      </c>
      <c r="AU236" s="217" t="s">
        <v>83</v>
      </c>
      <c r="AV236" s="13" t="s">
        <v>133</v>
      </c>
      <c r="AW236" s="13" t="s">
        <v>31</v>
      </c>
      <c r="AX236" s="13" t="s">
        <v>83</v>
      </c>
      <c r="AY236" s="217" t="s">
        <v>126</v>
      </c>
    </row>
    <row r="237" spans="1:65" s="2" customFormat="1" ht="21.75" customHeight="1">
      <c r="A237" s="33"/>
      <c r="B237" s="34"/>
      <c r="C237" s="228" t="s">
        <v>237</v>
      </c>
      <c r="D237" s="228" t="s">
        <v>433</v>
      </c>
      <c r="E237" s="229" t="s">
        <v>1945</v>
      </c>
      <c r="F237" s="230" t="s">
        <v>1946</v>
      </c>
      <c r="G237" s="231" t="s">
        <v>347</v>
      </c>
      <c r="H237" s="232">
        <v>8.9239999999999995</v>
      </c>
      <c r="I237" s="233"/>
      <c r="J237" s="234">
        <f>ROUND(I237*H237,2)</f>
        <v>0</v>
      </c>
      <c r="K237" s="230" t="s">
        <v>131</v>
      </c>
      <c r="L237" s="38"/>
      <c r="M237" s="235" t="s">
        <v>1</v>
      </c>
      <c r="N237" s="236" t="s">
        <v>40</v>
      </c>
      <c r="O237" s="70"/>
      <c r="P237" s="187">
        <f>O237*H237</f>
        <v>0</v>
      </c>
      <c r="Q237" s="187">
        <v>0</v>
      </c>
      <c r="R237" s="187">
        <f>Q237*H237</f>
        <v>0</v>
      </c>
      <c r="S237" s="187">
        <v>0</v>
      </c>
      <c r="T237" s="188">
        <f>S237*H237</f>
        <v>0</v>
      </c>
      <c r="U237" s="33"/>
      <c r="V237" s="33"/>
      <c r="W237" s="33"/>
      <c r="X237" s="33"/>
      <c r="Y237" s="33"/>
      <c r="Z237" s="33"/>
      <c r="AA237" s="33"/>
      <c r="AB237" s="33"/>
      <c r="AC237" s="33"/>
      <c r="AD237" s="33"/>
      <c r="AE237" s="33"/>
      <c r="AR237" s="189" t="s">
        <v>796</v>
      </c>
      <c r="AT237" s="189" t="s">
        <v>433</v>
      </c>
      <c r="AU237" s="189" t="s">
        <v>83</v>
      </c>
      <c r="AY237" s="16" t="s">
        <v>126</v>
      </c>
      <c r="BE237" s="190">
        <f>IF(N237="základní",J237,0)</f>
        <v>0</v>
      </c>
      <c r="BF237" s="190">
        <f>IF(N237="snížená",J237,0)</f>
        <v>0</v>
      </c>
      <c r="BG237" s="190">
        <f>IF(N237="zákl. přenesená",J237,0)</f>
        <v>0</v>
      </c>
      <c r="BH237" s="190">
        <f>IF(N237="sníž. přenesená",J237,0)</f>
        <v>0</v>
      </c>
      <c r="BI237" s="190">
        <f>IF(N237="nulová",J237,0)</f>
        <v>0</v>
      </c>
      <c r="BJ237" s="16" t="s">
        <v>83</v>
      </c>
      <c r="BK237" s="190">
        <f>ROUND(I237*H237,2)</f>
        <v>0</v>
      </c>
      <c r="BL237" s="16" t="s">
        <v>796</v>
      </c>
      <c r="BM237" s="189" t="s">
        <v>1947</v>
      </c>
    </row>
    <row r="238" spans="1:65" s="2" customFormat="1" ht="58.5">
      <c r="A238" s="33"/>
      <c r="B238" s="34"/>
      <c r="C238" s="35"/>
      <c r="D238" s="191" t="s">
        <v>135</v>
      </c>
      <c r="E238" s="35"/>
      <c r="F238" s="192" t="s">
        <v>1948</v>
      </c>
      <c r="G238" s="35"/>
      <c r="H238" s="35"/>
      <c r="I238" s="193"/>
      <c r="J238" s="35"/>
      <c r="K238" s="35"/>
      <c r="L238" s="38"/>
      <c r="M238" s="194"/>
      <c r="N238" s="195"/>
      <c r="O238" s="70"/>
      <c r="P238" s="70"/>
      <c r="Q238" s="70"/>
      <c r="R238" s="70"/>
      <c r="S238" s="70"/>
      <c r="T238" s="71"/>
      <c r="U238" s="33"/>
      <c r="V238" s="33"/>
      <c r="W238" s="33"/>
      <c r="X238" s="33"/>
      <c r="Y238" s="33"/>
      <c r="Z238" s="33"/>
      <c r="AA238" s="33"/>
      <c r="AB238" s="33"/>
      <c r="AC238" s="33"/>
      <c r="AD238" s="33"/>
      <c r="AE238" s="33"/>
      <c r="AT238" s="16" t="s">
        <v>135</v>
      </c>
      <c r="AU238" s="16" t="s">
        <v>83</v>
      </c>
    </row>
    <row r="239" spans="1:65" s="12" customFormat="1" ht="11.25">
      <c r="B239" s="196"/>
      <c r="C239" s="197"/>
      <c r="D239" s="191" t="s">
        <v>136</v>
      </c>
      <c r="E239" s="198" t="s">
        <v>1</v>
      </c>
      <c r="F239" s="199" t="s">
        <v>1903</v>
      </c>
      <c r="G239" s="197"/>
      <c r="H239" s="200">
        <v>8.9239999999999995</v>
      </c>
      <c r="I239" s="201"/>
      <c r="J239" s="197"/>
      <c r="K239" s="197"/>
      <c r="L239" s="202"/>
      <c r="M239" s="203"/>
      <c r="N239" s="204"/>
      <c r="O239" s="204"/>
      <c r="P239" s="204"/>
      <c r="Q239" s="204"/>
      <c r="R239" s="204"/>
      <c r="S239" s="204"/>
      <c r="T239" s="205"/>
      <c r="AT239" s="206" t="s">
        <v>136</v>
      </c>
      <c r="AU239" s="206" t="s">
        <v>83</v>
      </c>
      <c r="AV239" s="12" t="s">
        <v>85</v>
      </c>
      <c r="AW239" s="12" t="s">
        <v>31</v>
      </c>
      <c r="AX239" s="12" t="s">
        <v>75</v>
      </c>
      <c r="AY239" s="206" t="s">
        <v>126</v>
      </c>
    </row>
    <row r="240" spans="1:65" s="13" customFormat="1" ht="11.25">
      <c r="B240" s="207"/>
      <c r="C240" s="208"/>
      <c r="D240" s="191" t="s">
        <v>136</v>
      </c>
      <c r="E240" s="209" t="s">
        <v>1</v>
      </c>
      <c r="F240" s="210" t="s">
        <v>138</v>
      </c>
      <c r="G240" s="208"/>
      <c r="H240" s="211">
        <v>8.9239999999999995</v>
      </c>
      <c r="I240" s="212"/>
      <c r="J240" s="208"/>
      <c r="K240" s="208"/>
      <c r="L240" s="213"/>
      <c r="M240" s="214"/>
      <c r="N240" s="215"/>
      <c r="O240" s="215"/>
      <c r="P240" s="215"/>
      <c r="Q240" s="215"/>
      <c r="R240" s="215"/>
      <c r="S240" s="215"/>
      <c r="T240" s="216"/>
      <c r="AT240" s="217" t="s">
        <v>136</v>
      </c>
      <c r="AU240" s="217" t="s">
        <v>83</v>
      </c>
      <c r="AV240" s="13" t="s">
        <v>133</v>
      </c>
      <c r="AW240" s="13" t="s">
        <v>31</v>
      </c>
      <c r="AX240" s="13" t="s">
        <v>83</v>
      </c>
      <c r="AY240" s="217" t="s">
        <v>126</v>
      </c>
    </row>
    <row r="241" spans="1:65" s="2" customFormat="1" ht="16.5" customHeight="1">
      <c r="A241" s="33"/>
      <c r="B241" s="34"/>
      <c r="C241" s="228" t="s">
        <v>7</v>
      </c>
      <c r="D241" s="228" t="s">
        <v>433</v>
      </c>
      <c r="E241" s="229" t="s">
        <v>1949</v>
      </c>
      <c r="F241" s="230" t="s">
        <v>1950</v>
      </c>
      <c r="G241" s="231" t="s">
        <v>347</v>
      </c>
      <c r="H241" s="232">
        <v>2.6549999999999998</v>
      </c>
      <c r="I241" s="233"/>
      <c r="J241" s="234">
        <f>ROUND(I241*H241,2)</f>
        <v>0</v>
      </c>
      <c r="K241" s="230" t="s">
        <v>131</v>
      </c>
      <c r="L241" s="38"/>
      <c r="M241" s="235" t="s">
        <v>1</v>
      </c>
      <c r="N241" s="236" t="s">
        <v>40</v>
      </c>
      <c r="O241" s="70"/>
      <c r="P241" s="187">
        <f>O241*H241</f>
        <v>0</v>
      </c>
      <c r="Q241" s="187">
        <v>0</v>
      </c>
      <c r="R241" s="187">
        <f>Q241*H241</f>
        <v>0</v>
      </c>
      <c r="S241" s="187">
        <v>0</v>
      </c>
      <c r="T241" s="188">
        <f>S241*H241</f>
        <v>0</v>
      </c>
      <c r="U241" s="33"/>
      <c r="V241" s="33"/>
      <c r="W241" s="33"/>
      <c r="X241" s="33"/>
      <c r="Y241" s="33"/>
      <c r="Z241" s="33"/>
      <c r="AA241" s="33"/>
      <c r="AB241" s="33"/>
      <c r="AC241" s="33"/>
      <c r="AD241" s="33"/>
      <c r="AE241" s="33"/>
      <c r="AR241" s="189" t="s">
        <v>796</v>
      </c>
      <c r="AT241" s="189" t="s">
        <v>433</v>
      </c>
      <c r="AU241" s="189" t="s">
        <v>83</v>
      </c>
      <c r="AY241" s="16" t="s">
        <v>126</v>
      </c>
      <c r="BE241" s="190">
        <f>IF(N241="základní",J241,0)</f>
        <v>0</v>
      </c>
      <c r="BF241" s="190">
        <f>IF(N241="snížená",J241,0)</f>
        <v>0</v>
      </c>
      <c r="BG241" s="190">
        <f>IF(N241="zákl. přenesená",J241,0)</f>
        <v>0</v>
      </c>
      <c r="BH241" s="190">
        <f>IF(N241="sníž. přenesená",J241,0)</f>
        <v>0</v>
      </c>
      <c r="BI241" s="190">
        <f>IF(N241="nulová",J241,0)</f>
        <v>0</v>
      </c>
      <c r="BJ241" s="16" t="s">
        <v>83</v>
      </c>
      <c r="BK241" s="190">
        <f>ROUND(I241*H241,2)</f>
        <v>0</v>
      </c>
      <c r="BL241" s="16" t="s">
        <v>796</v>
      </c>
      <c r="BM241" s="189" t="s">
        <v>1951</v>
      </c>
    </row>
    <row r="242" spans="1:65" s="2" customFormat="1" ht="48.75">
      <c r="A242" s="33"/>
      <c r="B242" s="34"/>
      <c r="C242" s="35"/>
      <c r="D242" s="191" t="s">
        <v>135</v>
      </c>
      <c r="E242" s="35"/>
      <c r="F242" s="192" t="s">
        <v>1952</v>
      </c>
      <c r="G242" s="35"/>
      <c r="H242" s="35"/>
      <c r="I242" s="193"/>
      <c r="J242" s="35"/>
      <c r="K242" s="35"/>
      <c r="L242" s="38"/>
      <c r="M242" s="194"/>
      <c r="N242" s="195"/>
      <c r="O242" s="70"/>
      <c r="P242" s="70"/>
      <c r="Q242" s="70"/>
      <c r="R242" s="70"/>
      <c r="S242" s="70"/>
      <c r="T242" s="71"/>
      <c r="U242" s="33"/>
      <c r="V242" s="33"/>
      <c r="W242" s="33"/>
      <c r="X242" s="33"/>
      <c r="Y242" s="33"/>
      <c r="Z242" s="33"/>
      <c r="AA242" s="33"/>
      <c r="AB242" s="33"/>
      <c r="AC242" s="33"/>
      <c r="AD242" s="33"/>
      <c r="AE242" s="33"/>
      <c r="AT242" s="16" t="s">
        <v>135</v>
      </c>
      <c r="AU242" s="16" t="s">
        <v>83</v>
      </c>
    </row>
    <row r="243" spans="1:65" s="14" customFormat="1" ht="11.25">
      <c r="B243" s="218"/>
      <c r="C243" s="219"/>
      <c r="D243" s="191" t="s">
        <v>136</v>
      </c>
      <c r="E243" s="220" t="s">
        <v>1</v>
      </c>
      <c r="F243" s="221" t="s">
        <v>1953</v>
      </c>
      <c r="G243" s="219"/>
      <c r="H243" s="220" t="s">
        <v>1</v>
      </c>
      <c r="I243" s="222"/>
      <c r="J243" s="219"/>
      <c r="K243" s="219"/>
      <c r="L243" s="223"/>
      <c r="M243" s="224"/>
      <c r="N243" s="225"/>
      <c r="O243" s="225"/>
      <c r="P243" s="225"/>
      <c r="Q243" s="225"/>
      <c r="R243" s="225"/>
      <c r="S243" s="225"/>
      <c r="T243" s="226"/>
      <c r="AT243" s="227" t="s">
        <v>136</v>
      </c>
      <c r="AU243" s="227" t="s">
        <v>83</v>
      </c>
      <c r="AV243" s="14" t="s">
        <v>83</v>
      </c>
      <c r="AW243" s="14" t="s">
        <v>31</v>
      </c>
      <c r="AX243" s="14" t="s">
        <v>75</v>
      </c>
      <c r="AY243" s="227" t="s">
        <v>126</v>
      </c>
    </row>
    <row r="244" spans="1:65" s="12" customFormat="1" ht="11.25">
      <c r="B244" s="196"/>
      <c r="C244" s="197"/>
      <c r="D244" s="191" t="s">
        <v>136</v>
      </c>
      <c r="E244" s="198" t="s">
        <v>1</v>
      </c>
      <c r="F244" s="199" t="s">
        <v>1872</v>
      </c>
      <c r="G244" s="197"/>
      <c r="H244" s="200">
        <v>2.6549999999999998</v>
      </c>
      <c r="I244" s="201"/>
      <c r="J244" s="197"/>
      <c r="K244" s="197"/>
      <c r="L244" s="202"/>
      <c r="M244" s="203"/>
      <c r="N244" s="204"/>
      <c r="O244" s="204"/>
      <c r="P244" s="204"/>
      <c r="Q244" s="204"/>
      <c r="R244" s="204"/>
      <c r="S244" s="204"/>
      <c r="T244" s="205"/>
      <c r="AT244" s="206" t="s">
        <v>136</v>
      </c>
      <c r="AU244" s="206" t="s">
        <v>83</v>
      </c>
      <c r="AV244" s="12" t="s">
        <v>85</v>
      </c>
      <c r="AW244" s="12" t="s">
        <v>31</v>
      </c>
      <c r="AX244" s="12" t="s">
        <v>75</v>
      </c>
      <c r="AY244" s="206" t="s">
        <v>126</v>
      </c>
    </row>
    <row r="245" spans="1:65" s="13" customFormat="1" ht="11.25">
      <c r="B245" s="207"/>
      <c r="C245" s="208"/>
      <c r="D245" s="191" t="s">
        <v>136</v>
      </c>
      <c r="E245" s="209" t="s">
        <v>1</v>
      </c>
      <c r="F245" s="210" t="s">
        <v>138</v>
      </c>
      <c r="G245" s="208"/>
      <c r="H245" s="211">
        <v>2.6549999999999998</v>
      </c>
      <c r="I245" s="212"/>
      <c r="J245" s="208"/>
      <c r="K245" s="208"/>
      <c r="L245" s="213"/>
      <c r="M245" s="214"/>
      <c r="N245" s="215"/>
      <c r="O245" s="215"/>
      <c r="P245" s="215"/>
      <c r="Q245" s="215"/>
      <c r="R245" s="215"/>
      <c r="S245" s="215"/>
      <c r="T245" s="216"/>
      <c r="AT245" s="217" t="s">
        <v>136</v>
      </c>
      <c r="AU245" s="217" t="s">
        <v>83</v>
      </c>
      <c r="AV245" s="13" t="s">
        <v>133</v>
      </c>
      <c r="AW245" s="13" t="s">
        <v>31</v>
      </c>
      <c r="AX245" s="13" t="s">
        <v>83</v>
      </c>
      <c r="AY245" s="217" t="s">
        <v>126</v>
      </c>
    </row>
    <row r="246" spans="1:65" s="2" customFormat="1" ht="24.2" customHeight="1">
      <c r="A246" s="33"/>
      <c r="B246" s="34"/>
      <c r="C246" s="228" t="s">
        <v>14</v>
      </c>
      <c r="D246" s="228" t="s">
        <v>433</v>
      </c>
      <c r="E246" s="229" t="s">
        <v>1954</v>
      </c>
      <c r="F246" s="230" t="s">
        <v>1955</v>
      </c>
      <c r="G246" s="231" t="s">
        <v>347</v>
      </c>
      <c r="H246" s="232">
        <v>66.55</v>
      </c>
      <c r="I246" s="233"/>
      <c r="J246" s="234">
        <f>ROUND(I246*H246,2)</f>
        <v>0</v>
      </c>
      <c r="K246" s="230" t="s">
        <v>131</v>
      </c>
      <c r="L246" s="38"/>
      <c r="M246" s="235" t="s">
        <v>1</v>
      </c>
      <c r="N246" s="236" t="s">
        <v>40</v>
      </c>
      <c r="O246" s="70"/>
      <c r="P246" s="187">
        <f>O246*H246</f>
        <v>0</v>
      </c>
      <c r="Q246" s="187">
        <v>0</v>
      </c>
      <c r="R246" s="187">
        <f>Q246*H246</f>
        <v>0</v>
      </c>
      <c r="S246" s="187">
        <v>0</v>
      </c>
      <c r="T246" s="188">
        <f>S246*H246</f>
        <v>0</v>
      </c>
      <c r="U246" s="33"/>
      <c r="V246" s="33"/>
      <c r="W246" s="33"/>
      <c r="X246" s="33"/>
      <c r="Y246" s="33"/>
      <c r="Z246" s="33"/>
      <c r="AA246" s="33"/>
      <c r="AB246" s="33"/>
      <c r="AC246" s="33"/>
      <c r="AD246" s="33"/>
      <c r="AE246" s="33"/>
      <c r="AR246" s="189" t="s">
        <v>796</v>
      </c>
      <c r="AT246" s="189" t="s">
        <v>433</v>
      </c>
      <c r="AU246" s="189" t="s">
        <v>83</v>
      </c>
      <c r="AY246" s="16" t="s">
        <v>126</v>
      </c>
      <c r="BE246" s="190">
        <f>IF(N246="základní",J246,0)</f>
        <v>0</v>
      </c>
      <c r="BF246" s="190">
        <f>IF(N246="snížená",J246,0)</f>
        <v>0</v>
      </c>
      <c r="BG246" s="190">
        <f>IF(N246="zákl. přenesená",J246,0)</f>
        <v>0</v>
      </c>
      <c r="BH246" s="190">
        <f>IF(N246="sníž. přenesená",J246,0)</f>
        <v>0</v>
      </c>
      <c r="BI246" s="190">
        <f>IF(N246="nulová",J246,0)</f>
        <v>0</v>
      </c>
      <c r="BJ246" s="16" t="s">
        <v>83</v>
      </c>
      <c r="BK246" s="190">
        <f>ROUND(I246*H246,2)</f>
        <v>0</v>
      </c>
      <c r="BL246" s="16" t="s">
        <v>796</v>
      </c>
      <c r="BM246" s="189" t="s">
        <v>1956</v>
      </c>
    </row>
    <row r="247" spans="1:65" s="2" customFormat="1" ht="58.5">
      <c r="A247" s="33"/>
      <c r="B247" s="34"/>
      <c r="C247" s="35"/>
      <c r="D247" s="191" t="s">
        <v>135</v>
      </c>
      <c r="E247" s="35"/>
      <c r="F247" s="192" t="s">
        <v>1957</v>
      </c>
      <c r="G247" s="35"/>
      <c r="H247" s="35"/>
      <c r="I247" s="193"/>
      <c r="J247" s="35"/>
      <c r="K247" s="35"/>
      <c r="L247" s="38"/>
      <c r="M247" s="194"/>
      <c r="N247" s="195"/>
      <c r="O247" s="70"/>
      <c r="P247" s="70"/>
      <c r="Q247" s="70"/>
      <c r="R247" s="70"/>
      <c r="S247" s="70"/>
      <c r="T247" s="71"/>
      <c r="U247" s="33"/>
      <c r="V247" s="33"/>
      <c r="W247" s="33"/>
      <c r="X247" s="33"/>
      <c r="Y247" s="33"/>
      <c r="Z247" s="33"/>
      <c r="AA247" s="33"/>
      <c r="AB247" s="33"/>
      <c r="AC247" s="33"/>
      <c r="AD247" s="33"/>
      <c r="AE247" s="33"/>
      <c r="AT247" s="16" t="s">
        <v>135</v>
      </c>
      <c r="AU247" s="16" t="s">
        <v>83</v>
      </c>
    </row>
    <row r="248" spans="1:65" s="14" customFormat="1" ht="11.25">
      <c r="B248" s="218"/>
      <c r="C248" s="219"/>
      <c r="D248" s="191" t="s">
        <v>136</v>
      </c>
      <c r="E248" s="220" t="s">
        <v>1</v>
      </c>
      <c r="F248" s="221" t="s">
        <v>1958</v>
      </c>
      <c r="G248" s="219"/>
      <c r="H248" s="220" t="s">
        <v>1</v>
      </c>
      <c r="I248" s="222"/>
      <c r="J248" s="219"/>
      <c r="K248" s="219"/>
      <c r="L248" s="223"/>
      <c r="M248" s="224"/>
      <c r="N248" s="225"/>
      <c r="O248" s="225"/>
      <c r="P248" s="225"/>
      <c r="Q248" s="225"/>
      <c r="R248" s="225"/>
      <c r="S248" s="225"/>
      <c r="T248" s="226"/>
      <c r="AT248" s="227" t="s">
        <v>136</v>
      </c>
      <c r="AU248" s="227" t="s">
        <v>83</v>
      </c>
      <c r="AV248" s="14" t="s">
        <v>83</v>
      </c>
      <c r="AW248" s="14" t="s">
        <v>31</v>
      </c>
      <c r="AX248" s="14" t="s">
        <v>75</v>
      </c>
      <c r="AY248" s="227" t="s">
        <v>126</v>
      </c>
    </row>
    <row r="249" spans="1:65" s="12" customFormat="1" ht="11.25">
      <c r="B249" s="196"/>
      <c r="C249" s="197"/>
      <c r="D249" s="191" t="s">
        <v>136</v>
      </c>
      <c r="E249" s="198" t="s">
        <v>1</v>
      </c>
      <c r="F249" s="199" t="s">
        <v>1959</v>
      </c>
      <c r="G249" s="197"/>
      <c r="H249" s="200">
        <v>66.55</v>
      </c>
      <c r="I249" s="201"/>
      <c r="J249" s="197"/>
      <c r="K249" s="197"/>
      <c r="L249" s="202"/>
      <c r="M249" s="203"/>
      <c r="N249" s="204"/>
      <c r="O249" s="204"/>
      <c r="P249" s="204"/>
      <c r="Q249" s="204"/>
      <c r="R249" s="204"/>
      <c r="S249" s="204"/>
      <c r="T249" s="205"/>
      <c r="AT249" s="206" t="s">
        <v>136</v>
      </c>
      <c r="AU249" s="206" t="s">
        <v>83</v>
      </c>
      <c r="AV249" s="12" t="s">
        <v>85</v>
      </c>
      <c r="AW249" s="12" t="s">
        <v>31</v>
      </c>
      <c r="AX249" s="12" t="s">
        <v>75</v>
      </c>
      <c r="AY249" s="206" t="s">
        <v>126</v>
      </c>
    </row>
    <row r="250" spans="1:65" s="13" customFormat="1" ht="11.25">
      <c r="B250" s="207"/>
      <c r="C250" s="208"/>
      <c r="D250" s="191" t="s">
        <v>136</v>
      </c>
      <c r="E250" s="209" t="s">
        <v>1</v>
      </c>
      <c r="F250" s="210" t="s">
        <v>138</v>
      </c>
      <c r="G250" s="208"/>
      <c r="H250" s="211">
        <v>66.55</v>
      </c>
      <c r="I250" s="212"/>
      <c r="J250" s="208"/>
      <c r="K250" s="208"/>
      <c r="L250" s="213"/>
      <c r="M250" s="214"/>
      <c r="N250" s="215"/>
      <c r="O250" s="215"/>
      <c r="P250" s="215"/>
      <c r="Q250" s="215"/>
      <c r="R250" s="215"/>
      <c r="S250" s="215"/>
      <c r="T250" s="216"/>
      <c r="AT250" s="217" t="s">
        <v>136</v>
      </c>
      <c r="AU250" s="217" t="s">
        <v>83</v>
      </c>
      <c r="AV250" s="13" t="s">
        <v>133</v>
      </c>
      <c r="AW250" s="13" t="s">
        <v>31</v>
      </c>
      <c r="AX250" s="13" t="s">
        <v>83</v>
      </c>
      <c r="AY250" s="217" t="s">
        <v>126</v>
      </c>
    </row>
    <row r="251" spans="1:65" s="11" customFormat="1" ht="25.9" customHeight="1">
      <c r="B251" s="163"/>
      <c r="C251" s="164"/>
      <c r="D251" s="165" t="s">
        <v>74</v>
      </c>
      <c r="E251" s="166" t="s">
        <v>1960</v>
      </c>
      <c r="F251" s="166" t="s">
        <v>1828</v>
      </c>
      <c r="G251" s="164"/>
      <c r="H251" s="164"/>
      <c r="I251" s="167"/>
      <c r="J251" s="168">
        <f>BK251</f>
        <v>0</v>
      </c>
      <c r="K251" s="164"/>
      <c r="L251" s="169"/>
      <c r="M251" s="170"/>
      <c r="N251" s="171"/>
      <c r="O251" s="171"/>
      <c r="P251" s="172">
        <f>SUM(P252:P316)</f>
        <v>0</v>
      </c>
      <c r="Q251" s="171"/>
      <c r="R251" s="172">
        <f>SUM(R252:R316)</f>
        <v>0</v>
      </c>
      <c r="S251" s="171"/>
      <c r="T251" s="173">
        <f>SUM(T252:T316)</f>
        <v>0</v>
      </c>
      <c r="AR251" s="174" t="s">
        <v>157</v>
      </c>
      <c r="AT251" s="175" t="s">
        <v>74</v>
      </c>
      <c r="AU251" s="175" t="s">
        <v>75</v>
      </c>
      <c r="AY251" s="174" t="s">
        <v>126</v>
      </c>
      <c r="BK251" s="176">
        <f>SUM(BK252:BK316)</f>
        <v>0</v>
      </c>
    </row>
    <row r="252" spans="1:65" s="2" customFormat="1" ht="55.5" customHeight="1">
      <c r="A252" s="33"/>
      <c r="B252" s="34"/>
      <c r="C252" s="228" t="s">
        <v>257</v>
      </c>
      <c r="D252" s="228" t="s">
        <v>433</v>
      </c>
      <c r="E252" s="229" t="s">
        <v>1859</v>
      </c>
      <c r="F252" s="230" t="s">
        <v>1860</v>
      </c>
      <c r="G252" s="231" t="s">
        <v>347</v>
      </c>
      <c r="H252" s="232">
        <v>2188.0619999999999</v>
      </c>
      <c r="I252" s="233"/>
      <c r="J252" s="234">
        <f>ROUND(I252*H252,2)</f>
        <v>0</v>
      </c>
      <c r="K252" s="230" t="s">
        <v>131</v>
      </c>
      <c r="L252" s="38"/>
      <c r="M252" s="235" t="s">
        <v>1</v>
      </c>
      <c r="N252" s="236" t="s">
        <v>40</v>
      </c>
      <c r="O252" s="70"/>
      <c r="P252" s="187">
        <f>O252*H252</f>
        <v>0</v>
      </c>
      <c r="Q252" s="187">
        <v>0</v>
      </c>
      <c r="R252" s="187">
        <f>Q252*H252</f>
        <v>0</v>
      </c>
      <c r="S252" s="187">
        <v>0</v>
      </c>
      <c r="T252" s="188">
        <f>S252*H252</f>
        <v>0</v>
      </c>
      <c r="U252" s="33"/>
      <c r="V252" s="33"/>
      <c r="W252" s="33"/>
      <c r="X252" s="33"/>
      <c r="Y252" s="33"/>
      <c r="Z252" s="33"/>
      <c r="AA252" s="33"/>
      <c r="AB252" s="33"/>
      <c r="AC252" s="33"/>
      <c r="AD252" s="33"/>
      <c r="AE252" s="33"/>
      <c r="AR252" s="189" t="s">
        <v>796</v>
      </c>
      <c r="AT252" s="189" t="s">
        <v>433</v>
      </c>
      <c r="AU252" s="189" t="s">
        <v>83</v>
      </c>
      <c r="AY252" s="16" t="s">
        <v>126</v>
      </c>
      <c r="BE252" s="190">
        <f>IF(N252="základní",J252,0)</f>
        <v>0</v>
      </c>
      <c r="BF252" s="190">
        <f>IF(N252="snížená",J252,0)</f>
        <v>0</v>
      </c>
      <c r="BG252" s="190">
        <f>IF(N252="zákl. přenesená",J252,0)</f>
        <v>0</v>
      </c>
      <c r="BH252" s="190">
        <f>IF(N252="sníž. přenesená",J252,0)</f>
        <v>0</v>
      </c>
      <c r="BI252" s="190">
        <f>IF(N252="nulová",J252,0)</f>
        <v>0</v>
      </c>
      <c r="BJ252" s="16" t="s">
        <v>83</v>
      </c>
      <c r="BK252" s="190">
        <f>ROUND(I252*H252,2)</f>
        <v>0</v>
      </c>
      <c r="BL252" s="16" t="s">
        <v>796</v>
      </c>
      <c r="BM252" s="189" t="s">
        <v>1961</v>
      </c>
    </row>
    <row r="253" spans="1:65" s="2" customFormat="1" ht="78">
      <c r="A253" s="33"/>
      <c r="B253" s="34"/>
      <c r="C253" s="35"/>
      <c r="D253" s="191" t="s">
        <v>135</v>
      </c>
      <c r="E253" s="35"/>
      <c r="F253" s="192" t="s">
        <v>1862</v>
      </c>
      <c r="G253" s="35"/>
      <c r="H253" s="35"/>
      <c r="I253" s="193"/>
      <c r="J253" s="35"/>
      <c r="K253" s="35"/>
      <c r="L253" s="38"/>
      <c r="M253" s="194"/>
      <c r="N253" s="195"/>
      <c r="O253" s="70"/>
      <c r="P253" s="70"/>
      <c r="Q253" s="70"/>
      <c r="R253" s="70"/>
      <c r="S253" s="70"/>
      <c r="T253" s="71"/>
      <c r="U253" s="33"/>
      <c r="V253" s="33"/>
      <c r="W253" s="33"/>
      <c r="X253" s="33"/>
      <c r="Y253" s="33"/>
      <c r="Z253" s="33"/>
      <c r="AA253" s="33"/>
      <c r="AB253" s="33"/>
      <c r="AC253" s="33"/>
      <c r="AD253" s="33"/>
      <c r="AE253" s="33"/>
      <c r="AT253" s="16" t="s">
        <v>135</v>
      </c>
      <c r="AU253" s="16" t="s">
        <v>83</v>
      </c>
    </row>
    <row r="254" spans="1:65" s="14" customFormat="1" ht="11.25">
      <c r="B254" s="218"/>
      <c r="C254" s="219"/>
      <c r="D254" s="191" t="s">
        <v>136</v>
      </c>
      <c r="E254" s="220" t="s">
        <v>1</v>
      </c>
      <c r="F254" s="221" t="s">
        <v>1962</v>
      </c>
      <c r="G254" s="219"/>
      <c r="H254" s="220" t="s">
        <v>1</v>
      </c>
      <c r="I254" s="222"/>
      <c r="J254" s="219"/>
      <c r="K254" s="219"/>
      <c r="L254" s="223"/>
      <c r="M254" s="224"/>
      <c r="N254" s="225"/>
      <c r="O254" s="225"/>
      <c r="P254" s="225"/>
      <c r="Q254" s="225"/>
      <c r="R254" s="225"/>
      <c r="S254" s="225"/>
      <c r="T254" s="226"/>
      <c r="AT254" s="227" t="s">
        <v>136</v>
      </c>
      <c r="AU254" s="227" t="s">
        <v>83</v>
      </c>
      <c r="AV254" s="14" t="s">
        <v>83</v>
      </c>
      <c r="AW254" s="14" t="s">
        <v>31</v>
      </c>
      <c r="AX254" s="14" t="s">
        <v>75</v>
      </c>
      <c r="AY254" s="227" t="s">
        <v>126</v>
      </c>
    </row>
    <row r="255" spans="1:65" s="12" customFormat="1" ht="11.25">
      <c r="B255" s="196"/>
      <c r="C255" s="197"/>
      <c r="D255" s="191" t="s">
        <v>136</v>
      </c>
      <c r="E255" s="198" t="s">
        <v>1</v>
      </c>
      <c r="F255" s="199" t="s">
        <v>1963</v>
      </c>
      <c r="G255" s="197"/>
      <c r="H255" s="200">
        <v>0.378</v>
      </c>
      <c r="I255" s="201"/>
      <c r="J255" s="197"/>
      <c r="K255" s="197"/>
      <c r="L255" s="202"/>
      <c r="M255" s="203"/>
      <c r="N255" s="204"/>
      <c r="O255" s="204"/>
      <c r="P255" s="204"/>
      <c r="Q255" s="204"/>
      <c r="R255" s="204"/>
      <c r="S255" s="204"/>
      <c r="T255" s="205"/>
      <c r="AT255" s="206" t="s">
        <v>136</v>
      </c>
      <c r="AU255" s="206" t="s">
        <v>83</v>
      </c>
      <c r="AV255" s="12" t="s">
        <v>85</v>
      </c>
      <c r="AW255" s="12" t="s">
        <v>31</v>
      </c>
      <c r="AX255" s="12" t="s">
        <v>75</v>
      </c>
      <c r="AY255" s="206" t="s">
        <v>126</v>
      </c>
    </row>
    <row r="256" spans="1:65" s="14" customFormat="1" ht="11.25">
      <c r="B256" s="218"/>
      <c r="C256" s="219"/>
      <c r="D256" s="191" t="s">
        <v>136</v>
      </c>
      <c r="E256" s="220" t="s">
        <v>1</v>
      </c>
      <c r="F256" s="221" t="s">
        <v>1869</v>
      </c>
      <c r="G256" s="219"/>
      <c r="H256" s="220" t="s">
        <v>1</v>
      </c>
      <c r="I256" s="222"/>
      <c r="J256" s="219"/>
      <c r="K256" s="219"/>
      <c r="L256" s="223"/>
      <c r="M256" s="224"/>
      <c r="N256" s="225"/>
      <c r="O256" s="225"/>
      <c r="P256" s="225"/>
      <c r="Q256" s="225"/>
      <c r="R256" s="225"/>
      <c r="S256" s="225"/>
      <c r="T256" s="226"/>
      <c r="AT256" s="227" t="s">
        <v>136</v>
      </c>
      <c r="AU256" s="227" t="s">
        <v>83</v>
      </c>
      <c r="AV256" s="14" t="s">
        <v>83</v>
      </c>
      <c r="AW256" s="14" t="s">
        <v>31</v>
      </c>
      <c r="AX256" s="14" t="s">
        <v>75</v>
      </c>
      <c r="AY256" s="227" t="s">
        <v>126</v>
      </c>
    </row>
    <row r="257" spans="1:65" s="12" customFormat="1" ht="11.25">
      <c r="B257" s="196"/>
      <c r="C257" s="197"/>
      <c r="D257" s="191" t="s">
        <v>136</v>
      </c>
      <c r="E257" s="198" t="s">
        <v>1</v>
      </c>
      <c r="F257" s="199" t="s">
        <v>12</v>
      </c>
      <c r="G257" s="197"/>
      <c r="H257" s="200">
        <v>1E-3</v>
      </c>
      <c r="I257" s="201"/>
      <c r="J257" s="197"/>
      <c r="K257" s="197"/>
      <c r="L257" s="202"/>
      <c r="M257" s="203"/>
      <c r="N257" s="204"/>
      <c r="O257" s="204"/>
      <c r="P257" s="204"/>
      <c r="Q257" s="204"/>
      <c r="R257" s="204"/>
      <c r="S257" s="204"/>
      <c r="T257" s="205"/>
      <c r="AT257" s="206" t="s">
        <v>136</v>
      </c>
      <c r="AU257" s="206" t="s">
        <v>83</v>
      </c>
      <c r="AV257" s="12" t="s">
        <v>85</v>
      </c>
      <c r="AW257" s="12" t="s">
        <v>31</v>
      </c>
      <c r="AX257" s="12" t="s">
        <v>75</v>
      </c>
      <c r="AY257" s="206" t="s">
        <v>126</v>
      </c>
    </row>
    <row r="258" spans="1:65" s="14" customFormat="1" ht="11.25">
      <c r="B258" s="218"/>
      <c r="C258" s="219"/>
      <c r="D258" s="191" t="s">
        <v>136</v>
      </c>
      <c r="E258" s="220" t="s">
        <v>1</v>
      </c>
      <c r="F258" s="221" t="s">
        <v>1964</v>
      </c>
      <c r="G258" s="219"/>
      <c r="H258" s="220" t="s">
        <v>1</v>
      </c>
      <c r="I258" s="222"/>
      <c r="J258" s="219"/>
      <c r="K258" s="219"/>
      <c r="L258" s="223"/>
      <c r="M258" s="224"/>
      <c r="N258" s="225"/>
      <c r="O258" s="225"/>
      <c r="P258" s="225"/>
      <c r="Q258" s="225"/>
      <c r="R258" s="225"/>
      <c r="S258" s="225"/>
      <c r="T258" s="226"/>
      <c r="AT258" s="227" t="s">
        <v>136</v>
      </c>
      <c r="AU258" s="227" t="s">
        <v>83</v>
      </c>
      <c r="AV258" s="14" t="s">
        <v>83</v>
      </c>
      <c r="AW258" s="14" t="s">
        <v>31</v>
      </c>
      <c r="AX258" s="14" t="s">
        <v>75</v>
      </c>
      <c r="AY258" s="227" t="s">
        <v>126</v>
      </c>
    </row>
    <row r="259" spans="1:65" s="12" customFormat="1" ht="11.25">
      <c r="B259" s="196"/>
      <c r="C259" s="197"/>
      <c r="D259" s="191" t="s">
        <v>136</v>
      </c>
      <c r="E259" s="198" t="s">
        <v>1</v>
      </c>
      <c r="F259" s="199" t="s">
        <v>1965</v>
      </c>
      <c r="G259" s="197"/>
      <c r="H259" s="200">
        <v>0.223</v>
      </c>
      <c r="I259" s="201"/>
      <c r="J259" s="197"/>
      <c r="K259" s="197"/>
      <c r="L259" s="202"/>
      <c r="M259" s="203"/>
      <c r="N259" s="204"/>
      <c r="O259" s="204"/>
      <c r="P259" s="204"/>
      <c r="Q259" s="204"/>
      <c r="R259" s="204"/>
      <c r="S259" s="204"/>
      <c r="T259" s="205"/>
      <c r="AT259" s="206" t="s">
        <v>136</v>
      </c>
      <c r="AU259" s="206" t="s">
        <v>83</v>
      </c>
      <c r="AV259" s="12" t="s">
        <v>85</v>
      </c>
      <c r="AW259" s="12" t="s">
        <v>31</v>
      </c>
      <c r="AX259" s="12" t="s">
        <v>75</v>
      </c>
      <c r="AY259" s="206" t="s">
        <v>126</v>
      </c>
    </row>
    <row r="260" spans="1:65" s="12" customFormat="1" ht="11.25">
      <c r="B260" s="196"/>
      <c r="C260" s="197"/>
      <c r="D260" s="191" t="s">
        <v>136</v>
      </c>
      <c r="E260" s="198" t="s">
        <v>1</v>
      </c>
      <c r="F260" s="199" t="s">
        <v>1966</v>
      </c>
      <c r="G260" s="197"/>
      <c r="H260" s="200">
        <v>2068.02</v>
      </c>
      <c r="I260" s="201"/>
      <c r="J260" s="197"/>
      <c r="K260" s="197"/>
      <c r="L260" s="202"/>
      <c r="M260" s="203"/>
      <c r="N260" s="204"/>
      <c r="O260" s="204"/>
      <c r="P260" s="204"/>
      <c r="Q260" s="204"/>
      <c r="R260" s="204"/>
      <c r="S260" s="204"/>
      <c r="T260" s="205"/>
      <c r="AT260" s="206" t="s">
        <v>136</v>
      </c>
      <c r="AU260" s="206" t="s">
        <v>83</v>
      </c>
      <c r="AV260" s="12" t="s">
        <v>85</v>
      </c>
      <c r="AW260" s="12" t="s">
        <v>31</v>
      </c>
      <c r="AX260" s="12" t="s">
        <v>75</v>
      </c>
      <c r="AY260" s="206" t="s">
        <v>126</v>
      </c>
    </row>
    <row r="261" spans="1:65" s="12" customFormat="1" ht="11.25">
      <c r="B261" s="196"/>
      <c r="C261" s="197"/>
      <c r="D261" s="191" t="s">
        <v>136</v>
      </c>
      <c r="E261" s="198" t="s">
        <v>1</v>
      </c>
      <c r="F261" s="199" t="s">
        <v>1967</v>
      </c>
      <c r="G261" s="197"/>
      <c r="H261" s="200">
        <v>119.44</v>
      </c>
      <c r="I261" s="201"/>
      <c r="J261" s="197"/>
      <c r="K261" s="197"/>
      <c r="L261" s="202"/>
      <c r="M261" s="203"/>
      <c r="N261" s="204"/>
      <c r="O261" s="204"/>
      <c r="P261" s="204"/>
      <c r="Q261" s="204"/>
      <c r="R261" s="204"/>
      <c r="S261" s="204"/>
      <c r="T261" s="205"/>
      <c r="AT261" s="206" t="s">
        <v>136</v>
      </c>
      <c r="AU261" s="206" t="s">
        <v>83</v>
      </c>
      <c r="AV261" s="12" t="s">
        <v>85</v>
      </c>
      <c r="AW261" s="12" t="s">
        <v>31</v>
      </c>
      <c r="AX261" s="12" t="s">
        <v>75</v>
      </c>
      <c r="AY261" s="206" t="s">
        <v>126</v>
      </c>
    </row>
    <row r="262" spans="1:65" s="13" customFormat="1" ht="11.25">
      <c r="B262" s="207"/>
      <c r="C262" s="208"/>
      <c r="D262" s="191" t="s">
        <v>136</v>
      </c>
      <c r="E262" s="209" t="s">
        <v>1</v>
      </c>
      <c r="F262" s="210" t="s">
        <v>138</v>
      </c>
      <c r="G262" s="208"/>
      <c r="H262" s="211">
        <v>2188.0619999999999</v>
      </c>
      <c r="I262" s="212"/>
      <c r="J262" s="208"/>
      <c r="K262" s="208"/>
      <c r="L262" s="213"/>
      <c r="M262" s="214"/>
      <c r="N262" s="215"/>
      <c r="O262" s="215"/>
      <c r="P262" s="215"/>
      <c r="Q262" s="215"/>
      <c r="R262" s="215"/>
      <c r="S262" s="215"/>
      <c r="T262" s="216"/>
      <c r="AT262" s="217" t="s">
        <v>136</v>
      </c>
      <c r="AU262" s="217" t="s">
        <v>83</v>
      </c>
      <c r="AV262" s="13" t="s">
        <v>133</v>
      </c>
      <c r="AW262" s="13" t="s">
        <v>31</v>
      </c>
      <c r="AX262" s="13" t="s">
        <v>83</v>
      </c>
      <c r="AY262" s="217" t="s">
        <v>126</v>
      </c>
    </row>
    <row r="263" spans="1:65" s="2" customFormat="1" ht="55.5" customHeight="1">
      <c r="A263" s="33"/>
      <c r="B263" s="34"/>
      <c r="C263" s="228" t="s">
        <v>263</v>
      </c>
      <c r="D263" s="228" t="s">
        <v>433</v>
      </c>
      <c r="E263" s="229" t="s">
        <v>1968</v>
      </c>
      <c r="F263" s="230" t="s">
        <v>1969</v>
      </c>
      <c r="G263" s="231" t="s">
        <v>347</v>
      </c>
      <c r="H263" s="232">
        <v>68.825999999999993</v>
      </c>
      <c r="I263" s="233"/>
      <c r="J263" s="234">
        <f>ROUND(I263*H263,2)</f>
        <v>0</v>
      </c>
      <c r="K263" s="230" t="s">
        <v>131</v>
      </c>
      <c r="L263" s="38"/>
      <c r="M263" s="235" t="s">
        <v>1</v>
      </c>
      <c r="N263" s="236" t="s">
        <v>40</v>
      </c>
      <c r="O263" s="70"/>
      <c r="P263" s="187">
        <f>O263*H263</f>
        <v>0</v>
      </c>
      <c r="Q263" s="187">
        <v>0</v>
      </c>
      <c r="R263" s="187">
        <f>Q263*H263</f>
        <v>0</v>
      </c>
      <c r="S263" s="187">
        <v>0</v>
      </c>
      <c r="T263" s="188">
        <f>S263*H263</f>
        <v>0</v>
      </c>
      <c r="U263" s="33"/>
      <c r="V263" s="33"/>
      <c r="W263" s="33"/>
      <c r="X263" s="33"/>
      <c r="Y263" s="33"/>
      <c r="Z263" s="33"/>
      <c r="AA263" s="33"/>
      <c r="AB263" s="33"/>
      <c r="AC263" s="33"/>
      <c r="AD263" s="33"/>
      <c r="AE263" s="33"/>
      <c r="AR263" s="189" t="s">
        <v>796</v>
      </c>
      <c r="AT263" s="189" t="s">
        <v>433</v>
      </c>
      <c r="AU263" s="189" t="s">
        <v>83</v>
      </c>
      <c r="AY263" s="16" t="s">
        <v>126</v>
      </c>
      <c r="BE263" s="190">
        <f>IF(N263="základní",J263,0)</f>
        <v>0</v>
      </c>
      <c r="BF263" s="190">
        <f>IF(N263="snížená",J263,0)</f>
        <v>0</v>
      </c>
      <c r="BG263" s="190">
        <f>IF(N263="zákl. přenesená",J263,0)</f>
        <v>0</v>
      </c>
      <c r="BH263" s="190">
        <f>IF(N263="sníž. přenesená",J263,0)</f>
        <v>0</v>
      </c>
      <c r="BI263" s="190">
        <f>IF(N263="nulová",J263,0)</f>
        <v>0</v>
      </c>
      <c r="BJ263" s="16" t="s">
        <v>83</v>
      </c>
      <c r="BK263" s="190">
        <f>ROUND(I263*H263,2)</f>
        <v>0</v>
      </c>
      <c r="BL263" s="16" t="s">
        <v>796</v>
      </c>
      <c r="BM263" s="189" t="s">
        <v>1970</v>
      </c>
    </row>
    <row r="264" spans="1:65" s="2" customFormat="1" ht="78">
      <c r="A264" s="33"/>
      <c r="B264" s="34"/>
      <c r="C264" s="35"/>
      <c r="D264" s="191" t="s">
        <v>135</v>
      </c>
      <c r="E264" s="35"/>
      <c r="F264" s="192" t="s">
        <v>1971</v>
      </c>
      <c r="G264" s="35"/>
      <c r="H264" s="35"/>
      <c r="I264" s="193"/>
      <c r="J264" s="35"/>
      <c r="K264" s="35"/>
      <c r="L264" s="38"/>
      <c r="M264" s="194"/>
      <c r="N264" s="195"/>
      <c r="O264" s="70"/>
      <c r="P264" s="70"/>
      <c r="Q264" s="70"/>
      <c r="R264" s="70"/>
      <c r="S264" s="70"/>
      <c r="T264" s="71"/>
      <c r="U264" s="33"/>
      <c r="V264" s="33"/>
      <c r="W264" s="33"/>
      <c r="X264" s="33"/>
      <c r="Y264" s="33"/>
      <c r="Z264" s="33"/>
      <c r="AA264" s="33"/>
      <c r="AB264" s="33"/>
      <c r="AC264" s="33"/>
      <c r="AD264" s="33"/>
      <c r="AE264" s="33"/>
      <c r="AT264" s="16" t="s">
        <v>135</v>
      </c>
      <c r="AU264" s="16" t="s">
        <v>83</v>
      </c>
    </row>
    <row r="265" spans="1:65" s="14" customFormat="1" ht="11.25">
      <c r="B265" s="218"/>
      <c r="C265" s="219"/>
      <c r="D265" s="191" t="s">
        <v>136</v>
      </c>
      <c r="E265" s="220" t="s">
        <v>1</v>
      </c>
      <c r="F265" s="221" t="s">
        <v>1972</v>
      </c>
      <c r="G265" s="219"/>
      <c r="H265" s="220" t="s">
        <v>1</v>
      </c>
      <c r="I265" s="222"/>
      <c r="J265" s="219"/>
      <c r="K265" s="219"/>
      <c r="L265" s="223"/>
      <c r="M265" s="224"/>
      <c r="N265" s="225"/>
      <c r="O265" s="225"/>
      <c r="P265" s="225"/>
      <c r="Q265" s="225"/>
      <c r="R265" s="225"/>
      <c r="S265" s="225"/>
      <c r="T265" s="226"/>
      <c r="AT265" s="227" t="s">
        <v>136</v>
      </c>
      <c r="AU265" s="227" t="s">
        <v>83</v>
      </c>
      <c r="AV265" s="14" t="s">
        <v>83</v>
      </c>
      <c r="AW265" s="14" t="s">
        <v>31</v>
      </c>
      <c r="AX265" s="14" t="s">
        <v>75</v>
      </c>
      <c r="AY265" s="227" t="s">
        <v>126</v>
      </c>
    </row>
    <row r="266" spans="1:65" s="12" customFormat="1" ht="11.25">
      <c r="B266" s="196"/>
      <c r="C266" s="197"/>
      <c r="D266" s="191" t="s">
        <v>136</v>
      </c>
      <c r="E266" s="198" t="s">
        <v>1</v>
      </c>
      <c r="F266" s="199" t="s">
        <v>1973</v>
      </c>
      <c r="G266" s="197"/>
      <c r="H266" s="200">
        <v>13.387</v>
      </c>
      <c r="I266" s="201"/>
      <c r="J266" s="197"/>
      <c r="K266" s="197"/>
      <c r="L266" s="202"/>
      <c r="M266" s="203"/>
      <c r="N266" s="204"/>
      <c r="O266" s="204"/>
      <c r="P266" s="204"/>
      <c r="Q266" s="204"/>
      <c r="R266" s="204"/>
      <c r="S266" s="204"/>
      <c r="T266" s="205"/>
      <c r="AT266" s="206" t="s">
        <v>136</v>
      </c>
      <c r="AU266" s="206" t="s">
        <v>83</v>
      </c>
      <c r="AV266" s="12" t="s">
        <v>85</v>
      </c>
      <c r="AW266" s="12" t="s">
        <v>31</v>
      </c>
      <c r="AX266" s="12" t="s">
        <v>75</v>
      </c>
      <c r="AY266" s="206" t="s">
        <v>126</v>
      </c>
    </row>
    <row r="267" spans="1:65" s="14" customFormat="1" ht="11.25">
      <c r="B267" s="218"/>
      <c r="C267" s="219"/>
      <c r="D267" s="191" t="s">
        <v>136</v>
      </c>
      <c r="E267" s="220" t="s">
        <v>1</v>
      </c>
      <c r="F267" s="221" t="s">
        <v>1974</v>
      </c>
      <c r="G267" s="219"/>
      <c r="H267" s="220" t="s">
        <v>1</v>
      </c>
      <c r="I267" s="222"/>
      <c r="J267" s="219"/>
      <c r="K267" s="219"/>
      <c r="L267" s="223"/>
      <c r="M267" s="224"/>
      <c r="N267" s="225"/>
      <c r="O267" s="225"/>
      <c r="P267" s="225"/>
      <c r="Q267" s="225"/>
      <c r="R267" s="225"/>
      <c r="S267" s="225"/>
      <c r="T267" s="226"/>
      <c r="AT267" s="227" t="s">
        <v>136</v>
      </c>
      <c r="AU267" s="227" t="s">
        <v>83</v>
      </c>
      <c r="AV267" s="14" t="s">
        <v>83</v>
      </c>
      <c r="AW267" s="14" t="s">
        <v>31</v>
      </c>
      <c r="AX267" s="14" t="s">
        <v>75</v>
      </c>
      <c r="AY267" s="227" t="s">
        <v>126</v>
      </c>
    </row>
    <row r="268" spans="1:65" s="12" customFormat="1" ht="11.25">
      <c r="B268" s="196"/>
      <c r="C268" s="197"/>
      <c r="D268" s="191" t="s">
        <v>136</v>
      </c>
      <c r="E268" s="198" t="s">
        <v>1</v>
      </c>
      <c r="F268" s="199" t="s">
        <v>1975</v>
      </c>
      <c r="G268" s="197"/>
      <c r="H268" s="200">
        <v>55.439</v>
      </c>
      <c r="I268" s="201"/>
      <c r="J268" s="197"/>
      <c r="K268" s="197"/>
      <c r="L268" s="202"/>
      <c r="M268" s="203"/>
      <c r="N268" s="204"/>
      <c r="O268" s="204"/>
      <c r="P268" s="204"/>
      <c r="Q268" s="204"/>
      <c r="R268" s="204"/>
      <c r="S268" s="204"/>
      <c r="T268" s="205"/>
      <c r="AT268" s="206" t="s">
        <v>136</v>
      </c>
      <c r="AU268" s="206" t="s">
        <v>83</v>
      </c>
      <c r="AV268" s="12" t="s">
        <v>85</v>
      </c>
      <c r="AW268" s="12" t="s">
        <v>31</v>
      </c>
      <c r="AX268" s="12" t="s">
        <v>75</v>
      </c>
      <c r="AY268" s="206" t="s">
        <v>126</v>
      </c>
    </row>
    <row r="269" spans="1:65" s="13" customFormat="1" ht="11.25">
      <c r="B269" s="207"/>
      <c r="C269" s="208"/>
      <c r="D269" s="191" t="s">
        <v>136</v>
      </c>
      <c r="E269" s="209" t="s">
        <v>1</v>
      </c>
      <c r="F269" s="210" t="s">
        <v>138</v>
      </c>
      <c r="G269" s="208"/>
      <c r="H269" s="211">
        <v>68.825999999999993</v>
      </c>
      <c r="I269" s="212"/>
      <c r="J269" s="208"/>
      <c r="K269" s="208"/>
      <c r="L269" s="213"/>
      <c r="M269" s="214"/>
      <c r="N269" s="215"/>
      <c r="O269" s="215"/>
      <c r="P269" s="215"/>
      <c r="Q269" s="215"/>
      <c r="R269" s="215"/>
      <c r="S269" s="215"/>
      <c r="T269" s="216"/>
      <c r="AT269" s="217" t="s">
        <v>136</v>
      </c>
      <c r="AU269" s="217" t="s">
        <v>83</v>
      </c>
      <c r="AV269" s="13" t="s">
        <v>133</v>
      </c>
      <c r="AW269" s="13" t="s">
        <v>31</v>
      </c>
      <c r="AX269" s="13" t="s">
        <v>83</v>
      </c>
      <c r="AY269" s="217" t="s">
        <v>126</v>
      </c>
    </row>
    <row r="270" spans="1:65" s="2" customFormat="1" ht="55.5" customHeight="1">
      <c r="A270" s="33"/>
      <c r="B270" s="34"/>
      <c r="C270" s="228" t="s">
        <v>277</v>
      </c>
      <c r="D270" s="228" t="s">
        <v>433</v>
      </c>
      <c r="E270" s="229" t="s">
        <v>1876</v>
      </c>
      <c r="F270" s="230" t="s">
        <v>1877</v>
      </c>
      <c r="G270" s="231" t="s">
        <v>347</v>
      </c>
      <c r="H270" s="232">
        <v>2093.42</v>
      </c>
      <c r="I270" s="233"/>
      <c r="J270" s="234">
        <f>ROUND(I270*H270,2)</f>
        <v>0</v>
      </c>
      <c r="K270" s="230" t="s">
        <v>131</v>
      </c>
      <c r="L270" s="38"/>
      <c r="M270" s="235" t="s">
        <v>1</v>
      </c>
      <c r="N270" s="236" t="s">
        <v>40</v>
      </c>
      <c r="O270" s="70"/>
      <c r="P270" s="187">
        <f>O270*H270</f>
        <v>0</v>
      </c>
      <c r="Q270" s="187">
        <v>0</v>
      </c>
      <c r="R270" s="187">
        <f>Q270*H270</f>
        <v>0</v>
      </c>
      <c r="S270" s="187">
        <v>0</v>
      </c>
      <c r="T270" s="188">
        <f>S270*H270</f>
        <v>0</v>
      </c>
      <c r="U270" s="33"/>
      <c r="V270" s="33"/>
      <c r="W270" s="33"/>
      <c r="X270" s="33"/>
      <c r="Y270" s="33"/>
      <c r="Z270" s="33"/>
      <c r="AA270" s="33"/>
      <c r="AB270" s="33"/>
      <c r="AC270" s="33"/>
      <c r="AD270" s="33"/>
      <c r="AE270" s="33"/>
      <c r="AR270" s="189" t="s">
        <v>796</v>
      </c>
      <c r="AT270" s="189" t="s">
        <v>433</v>
      </c>
      <c r="AU270" s="189" t="s">
        <v>83</v>
      </c>
      <c r="AY270" s="16" t="s">
        <v>126</v>
      </c>
      <c r="BE270" s="190">
        <f>IF(N270="základní",J270,0)</f>
        <v>0</v>
      </c>
      <c r="BF270" s="190">
        <f>IF(N270="snížená",J270,0)</f>
        <v>0</v>
      </c>
      <c r="BG270" s="190">
        <f>IF(N270="zákl. přenesená",J270,0)</f>
        <v>0</v>
      </c>
      <c r="BH270" s="190">
        <f>IF(N270="sníž. přenesená",J270,0)</f>
        <v>0</v>
      </c>
      <c r="BI270" s="190">
        <f>IF(N270="nulová",J270,0)</f>
        <v>0</v>
      </c>
      <c r="BJ270" s="16" t="s">
        <v>83</v>
      </c>
      <c r="BK270" s="190">
        <f>ROUND(I270*H270,2)</f>
        <v>0</v>
      </c>
      <c r="BL270" s="16" t="s">
        <v>796</v>
      </c>
      <c r="BM270" s="189" t="s">
        <v>1976</v>
      </c>
    </row>
    <row r="271" spans="1:65" s="2" customFormat="1" ht="78">
      <c r="A271" s="33"/>
      <c r="B271" s="34"/>
      <c r="C271" s="35"/>
      <c r="D271" s="191" t="s">
        <v>135</v>
      </c>
      <c r="E271" s="35"/>
      <c r="F271" s="192" t="s">
        <v>1879</v>
      </c>
      <c r="G271" s="35"/>
      <c r="H271" s="35"/>
      <c r="I271" s="193"/>
      <c r="J271" s="35"/>
      <c r="K271" s="35"/>
      <c r="L271" s="38"/>
      <c r="M271" s="194"/>
      <c r="N271" s="195"/>
      <c r="O271" s="70"/>
      <c r="P271" s="70"/>
      <c r="Q271" s="70"/>
      <c r="R271" s="70"/>
      <c r="S271" s="70"/>
      <c r="T271" s="71"/>
      <c r="U271" s="33"/>
      <c r="V271" s="33"/>
      <c r="W271" s="33"/>
      <c r="X271" s="33"/>
      <c r="Y271" s="33"/>
      <c r="Z271" s="33"/>
      <c r="AA271" s="33"/>
      <c r="AB271" s="33"/>
      <c r="AC271" s="33"/>
      <c r="AD271" s="33"/>
      <c r="AE271" s="33"/>
      <c r="AT271" s="16" t="s">
        <v>135</v>
      </c>
      <c r="AU271" s="16" t="s">
        <v>83</v>
      </c>
    </row>
    <row r="272" spans="1:65" s="14" customFormat="1" ht="11.25">
      <c r="B272" s="218"/>
      <c r="C272" s="219"/>
      <c r="D272" s="191" t="s">
        <v>136</v>
      </c>
      <c r="E272" s="220" t="s">
        <v>1</v>
      </c>
      <c r="F272" s="221" t="s">
        <v>1880</v>
      </c>
      <c r="G272" s="219"/>
      <c r="H272" s="220" t="s">
        <v>1</v>
      </c>
      <c r="I272" s="222"/>
      <c r="J272" s="219"/>
      <c r="K272" s="219"/>
      <c r="L272" s="223"/>
      <c r="M272" s="224"/>
      <c r="N272" s="225"/>
      <c r="O272" s="225"/>
      <c r="P272" s="225"/>
      <c r="Q272" s="225"/>
      <c r="R272" s="225"/>
      <c r="S272" s="225"/>
      <c r="T272" s="226"/>
      <c r="AT272" s="227" t="s">
        <v>136</v>
      </c>
      <c r="AU272" s="227" t="s">
        <v>83</v>
      </c>
      <c r="AV272" s="14" t="s">
        <v>83</v>
      </c>
      <c r="AW272" s="14" t="s">
        <v>31</v>
      </c>
      <c r="AX272" s="14" t="s">
        <v>75</v>
      </c>
      <c r="AY272" s="227" t="s">
        <v>126</v>
      </c>
    </row>
    <row r="273" spans="1:65" s="12" customFormat="1" ht="11.25">
      <c r="B273" s="196"/>
      <c r="C273" s="197"/>
      <c r="D273" s="191" t="s">
        <v>136</v>
      </c>
      <c r="E273" s="198" t="s">
        <v>1</v>
      </c>
      <c r="F273" s="199" t="s">
        <v>1977</v>
      </c>
      <c r="G273" s="197"/>
      <c r="H273" s="200">
        <v>2093.42</v>
      </c>
      <c r="I273" s="201"/>
      <c r="J273" s="197"/>
      <c r="K273" s="197"/>
      <c r="L273" s="202"/>
      <c r="M273" s="203"/>
      <c r="N273" s="204"/>
      <c r="O273" s="204"/>
      <c r="P273" s="204"/>
      <c r="Q273" s="204"/>
      <c r="R273" s="204"/>
      <c r="S273" s="204"/>
      <c r="T273" s="205"/>
      <c r="AT273" s="206" t="s">
        <v>136</v>
      </c>
      <c r="AU273" s="206" t="s">
        <v>83</v>
      </c>
      <c r="AV273" s="12" t="s">
        <v>85</v>
      </c>
      <c r="AW273" s="12" t="s">
        <v>31</v>
      </c>
      <c r="AX273" s="12" t="s">
        <v>75</v>
      </c>
      <c r="AY273" s="206" t="s">
        <v>126</v>
      </c>
    </row>
    <row r="274" spans="1:65" s="13" customFormat="1" ht="11.25">
      <c r="B274" s="207"/>
      <c r="C274" s="208"/>
      <c r="D274" s="191" t="s">
        <v>136</v>
      </c>
      <c r="E274" s="209" t="s">
        <v>1</v>
      </c>
      <c r="F274" s="210" t="s">
        <v>138</v>
      </c>
      <c r="G274" s="208"/>
      <c r="H274" s="211">
        <v>2093.42</v>
      </c>
      <c r="I274" s="212"/>
      <c r="J274" s="208"/>
      <c r="K274" s="208"/>
      <c r="L274" s="213"/>
      <c r="M274" s="214"/>
      <c r="N274" s="215"/>
      <c r="O274" s="215"/>
      <c r="P274" s="215"/>
      <c r="Q274" s="215"/>
      <c r="R274" s="215"/>
      <c r="S274" s="215"/>
      <c r="T274" s="216"/>
      <c r="AT274" s="217" t="s">
        <v>136</v>
      </c>
      <c r="AU274" s="217" t="s">
        <v>83</v>
      </c>
      <c r="AV274" s="13" t="s">
        <v>133</v>
      </c>
      <c r="AW274" s="13" t="s">
        <v>31</v>
      </c>
      <c r="AX274" s="13" t="s">
        <v>83</v>
      </c>
      <c r="AY274" s="217" t="s">
        <v>126</v>
      </c>
    </row>
    <row r="275" spans="1:65" s="2" customFormat="1" ht="66.75" customHeight="1">
      <c r="A275" s="33"/>
      <c r="B275" s="34"/>
      <c r="C275" s="228" t="s">
        <v>284</v>
      </c>
      <c r="D275" s="228" t="s">
        <v>433</v>
      </c>
      <c r="E275" s="229" t="s">
        <v>1978</v>
      </c>
      <c r="F275" s="230" t="s">
        <v>1979</v>
      </c>
      <c r="G275" s="231" t="s">
        <v>347</v>
      </c>
      <c r="H275" s="232">
        <v>130.196</v>
      </c>
      <c r="I275" s="233"/>
      <c r="J275" s="234">
        <f>ROUND(I275*H275,2)</f>
        <v>0</v>
      </c>
      <c r="K275" s="230" t="s">
        <v>131</v>
      </c>
      <c r="L275" s="38"/>
      <c r="M275" s="235" t="s">
        <v>1</v>
      </c>
      <c r="N275" s="236" t="s">
        <v>40</v>
      </c>
      <c r="O275" s="70"/>
      <c r="P275" s="187">
        <f>O275*H275</f>
        <v>0</v>
      </c>
      <c r="Q275" s="187">
        <v>0</v>
      </c>
      <c r="R275" s="187">
        <f>Q275*H275</f>
        <v>0</v>
      </c>
      <c r="S275" s="187">
        <v>0</v>
      </c>
      <c r="T275" s="188">
        <f>S275*H275</f>
        <v>0</v>
      </c>
      <c r="U275" s="33"/>
      <c r="V275" s="33"/>
      <c r="W275" s="33"/>
      <c r="X275" s="33"/>
      <c r="Y275" s="33"/>
      <c r="Z275" s="33"/>
      <c r="AA275" s="33"/>
      <c r="AB275" s="33"/>
      <c r="AC275" s="33"/>
      <c r="AD275" s="33"/>
      <c r="AE275" s="33"/>
      <c r="AR275" s="189" t="s">
        <v>796</v>
      </c>
      <c r="AT275" s="189" t="s">
        <v>433</v>
      </c>
      <c r="AU275" s="189" t="s">
        <v>83</v>
      </c>
      <c r="AY275" s="16" t="s">
        <v>126</v>
      </c>
      <c r="BE275" s="190">
        <f>IF(N275="základní",J275,0)</f>
        <v>0</v>
      </c>
      <c r="BF275" s="190">
        <f>IF(N275="snížená",J275,0)</f>
        <v>0</v>
      </c>
      <c r="BG275" s="190">
        <f>IF(N275="zákl. přenesená",J275,0)</f>
        <v>0</v>
      </c>
      <c r="BH275" s="190">
        <f>IF(N275="sníž. přenesená",J275,0)</f>
        <v>0</v>
      </c>
      <c r="BI275" s="190">
        <f>IF(N275="nulová",J275,0)</f>
        <v>0</v>
      </c>
      <c r="BJ275" s="16" t="s">
        <v>83</v>
      </c>
      <c r="BK275" s="190">
        <f>ROUND(I275*H275,2)</f>
        <v>0</v>
      </c>
      <c r="BL275" s="16" t="s">
        <v>796</v>
      </c>
      <c r="BM275" s="189" t="s">
        <v>1980</v>
      </c>
    </row>
    <row r="276" spans="1:65" s="2" customFormat="1" ht="78">
      <c r="A276" s="33"/>
      <c r="B276" s="34"/>
      <c r="C276" s="35"/>
      <c r="D276" s="191" t="s">
        <v>135</v>
      </c>
      <c r="E276" s="35"/>
      <c r="F276" s="192" t="s">
        <v>1981</v>
      </c>
      <c r="G276" s="35"/>
      <c r="H276" s="35"/>
      <c r="I276" s="193"/>
      <c r="J276" s="35"/>
      <c r="K276" s="35"/>
      <c r="L276" s="38"/>
      <c r="M276" s="194"/>
      <c r="N276" s="195"/>
      <c r="O276" s="70"/>
      <c r="P276" s="70"/>
      <c r="Q276" s="70"/>
      <c r="R276" s="70"/>
      <c r="S276" s="70"/>
      <c r="T276" s="71"/>
      <c r="U276" s="33"/>
      <c r="V276" s="33"/>
      <c r="W276" s="33"/>
      <c r="X276" s="33"/>
      <c r="Y276" s="33"/>
      <c r="Z276" s="33"/>
      <c r="AA276" s="33"/>
      <c r="AB276" s="33"/>
      <c r="AC276" s="33"/>
      <c r="AD276" s="33"/>
      <c r="AE276" s="33"/>
      <c r="AT276" s="16" t="s">
        <v>135</v>
      </c>
      <c r="AU276" s="16" t="s">
        <v>83</v>
      </c>
    </row>
    <row r="277" spans="1:65" s="14" customFormat="1" ht="11.25">
      <c r="B277" s="218"/>
      <c r="C277" s="219"/>
      <c r="D277" s="191" t="s">
        <v>136</v>
      </c>
      <c r="E277" s="220" t="s">
        <v>1</v>
      </c>
      <c r="F277" s="221" t="s">
        <v>1894</v>
      </c>
      <c r="G277" s="219"/>
      <c r="H277" s="220" t="s">
        <v>1</v>
      </c>
      <c r="I277" s="222"/>
      <c r="J277" s="219"/>
      <c r="K277" s="219"/>
      <c r="L277" s="223"/>
      <c r="M277" s="224"/>
      <c r="N277" s="225"/>
      <c r="O277" s="225"/>
      <c r="P277" s="225"/>
      <c r="Q277" s="225"/>
      <c r="R277" s="225"/>
      <c r="S277" s="225"/>
      <c r="T277" s="226"/>
      <c r="AT277" s="227" t="s">
        <v>136</v>
      </c>
      <c r="AU277" s="227" t="s">
        <v>83</v>
      </c>
      <c r="AV277" s="14" t="s">
        <v>83</v>
      </c>
      <c r="AW277" s="14" t="s">
        <v>31</v>
      </c>
      <c r="AX277" s="14" t="s">
        <v>75</v>
      </c>
      <c r="AY277" s="227" t="s">
        <v>126</v>
      </c>
    </row>
    <row r="278" spans="1:65" s="12" customFormat="1" ht="11.25">
      <c r="B278" s="196"/>
      <c r="C278" s="197"/>
      <c r="D278" s="191" t="s">
        <v>136</v>
      </c>
      <c r="E278" s="198" t="s">
        <v>1</v>
      </c>
      <c r="F278" s="199" t="s">
        <v>1982</v>
      </c>
      <c r="G278" s="197"/>
      <c r="H278" s="200">
        <v>130.196</v>
      </c>
      <c r="I278" s="201"/>
      <c r="J278" s="197"/>
      <c r="K278" s="197"/>
      <c r="L278" s="202"/>
      <c r="M278" s="203"/>
      <c r="N278" s="204"/>
      <c r="O278" s="204"/>
      <c r="P278" s="204"/>
      <c r="Q278" s="204"/>
      <c r="R278" s="204"/>
      <c r="S278" s="204"/>
      <c r="T278" s="205"/>
      <c r="AT278" s="206" t="s">
        <v>136</v>
      </c>
      <c r="AU278" s="206" t="s">
        <v>83</v>
      </c>
      <c r="AV278" s="12" t="s">
        <v>85</v>
      </c>
      <c r="AW278" s="12" t="s">
        <v>31</v>
      </c>
      <c r="AX278" s="12" t="s">
        <v>75</v>
      </c>
      <c r="AY278" s="206" t="s">
        <v>126</v>
      </c>
    </row>
    <row r="279" spans="1:65" s="13" customFormat="1" ht="11.25">
      <c r="B279" s="207"/>
      <c r="C279" s="208"/>
      <c r="D279" s="191" t="s">
        <v>136</v>
      </c>
      <c r="E279" s="209" t="s">
        <v>1</v>
      </c>
      <c r="F279" s="210" t="s">
        <v>138</v>
      </c>
      <c r="G279" s="208"/>
      <c r="H279" s="211">
        <v>130.196</v>
      </c>
      <c r="I279" s="212"/>
      <c r="J279" s="208"/>
      <c r="K279" s="208"/>
      <c r="L279" s="213"/>
      <c r="M279" s="214"/>
      <c r="N279" s="215"/>
      <c r="O279" s="215"/>
      <c r="P279" s="215"/>
      <c r="Q279" s="215"/>
      <c r="R279" s="215"/>
      <c r="S279" s="215"/>
      <c r="T279" s="216"/>
      <c r="AT279" s="217" t="s">
        <v>136</v>
      </c>
      <c r="AU279" s="217" t="s">
        <v>83</v>
      </c>
      <c r="AV279" s="13" t="s">
        <v>133</v>
      </c>
      <c r="AW279" s="13" t="s">
        <v>31</v>
      </c>
      <c r="AX279" s="13" t="s">
        <v>83</v>
      </c>
      <c r="AY279" s="217" t="s">
        <v>126</v>
      </c>
    </row>
    <row r="280" spans="1:65" s="2" customFormat="1" ht="66.75" customHeight="1">
      <c r="A280" s="33"/>
      <c r="B280" s="34"/>
      <c r="C280" s="228" t="s">
        <v>290</v>
      </c>
      <c r="D280" s="228" t="s">
        <v>433</v>
      </c>
      <c r="E280" s="229" t="s">
        <v>1898</v>
      </c>
      <c r="F280" s="230" t="s">
        <v>1899</v>
      </c>
      <c r="G280" s="231" t="s">
        <v>347</v>
      </c>
      <c r="H280" s="232">
        <v>111.48</v>
      </c>
      <c r="I280" s="233"/>
      <c r="J280" s="234">
        <f>ROUND(I280*H280,2)</f>
        <v>0</v>
      </c>
      <c r="K280" s="230" t="s">
        <v>131</v>
      </c>
      <c r="L280" s="38"/>
      <c r="M280" s="235" t="s">
        <v>1</v>
      </c>
      <c r="N280" s="236" t="s">
        <v>40</v>
      </c>
      <c r="O280" s="70"/>
      <c r="P280" s="187">
        <f>O280*H280</f>
        <v>0</v>
      </c>
      <c r="Q280" s="187">
        <v>0</v>
      </c>
      <c r="R280" s="187">
        <f>Q280*H280</f>
        <v>0</v>
      </c>
      <c r="S280" s="187">
        <v>0</v>
      </c>
      <c r="T280" s="188">
        <f>S280*H280</f>
        <v>0</v>
      </c>
      <c r="U280" s="33"/>
      <c r="V280" s="33"/>
      <c r="W280" s="33"/>
      <c r="X280" s="33"/>
      <c r="Y280" s="33"/>
      <c r="Z280" s="33"/>
      <c r="AA280" s="33"/>
      <c r="AB280" s="33"/>
      <c r="AC280" s="33"/>
      <c r="AD280" s="33"/>
      <c r="AE280" s="33"/>
      <c r="AR280" s="189" t="s">
        <v>796</v>
      </c>
      <c r="AT280" s="189" t="s">
        <v>433</v>
      </c>
      <c r="AU280" s="189" t="s">
        <v>83</v>
      </c>
      <c r="AY280" s="16" t="s">
        <v>126</v>
      </c>
      <c r="BE280" s="190">
        <f>IF(N280="základní",J280,0)</f>
        <v>0</v>
      </c>
      <c r="BF280" s="190">
        <f>IF(N280="snížená",J280,0)</f>
        <v>0</v>
      </c>
      <c r="BG280" s="190">
        <f>IF(N280="zákl. přenesená",J280,0)</f>
        <v>0</v>
      </c>
      <c r="BH280" s="190">
        <f>IF(N280="sníž. přenesená",J280,0)</f>
        <v>0</v>
      </c>
      <c r="BI280" s="190">
        <f>IF(N280="nulová",J280,0)</f>
        <v>0</v>
      </c>
      <c r="BJ280" s="16" t="s">
        <v>83</v>
      </c>
      <c r="BK280" s="190">
        <f>ROUND(I280*H280,2)</f>
        <v>0</v>
      </c>
      <c r="BL280" s="16" t="s">
        <v>796</v>
      </c>
      <c r="BM280" s="189" t="s">
        <v>1983</v>
      </c>
    </row>
    <row r="281" spans="1:65" s="2" customFormat="1" ht="78">
      <c r="A281" s="33"/>
      <c r="B281" s="34"/>
      <c r="C281" s="35"/>
      <c r="D281" s="191" t="s">
        <v>135</v>
      </c>
      <c r="E281" s="35"/>
      <c r="F281" s="192" t="s">
        <v>1901</v>
      </c>
      <c r="G281" s="35"/>
      <c r="H281" s="35"/>
      <c r="I281" s="193"/>
      <c r="J281" s="35"/>
      <c r="K281" s="35"/>
      <c r="L281" s="38"/>
      <c r="M281" s="194"/>
      <c r="N281" s="195"/>
      <c r="O281" s="70"/>
      <c r="P281" s="70"/>
      <c r="Q281" s="70"/>
      <c r="R281" s="70"/>
      <c r="S281" s="70"/>
      <c r="T281" s="71"/>
      <c r="U281" s="33"/>
      <c r="V281" s="33"/>
      <c r="W281" s="33"/>
      <c r="X281" s="33"/>
      <c r="Y281" s="33"/>
      <c r="Z281" s="33"/>
      <c r="AA281" s="33"/>
      <c r="AB281" s="33"/>
      <c r="AC281" s="33"/>
      <c r="AD281" s="33"/>
      <c r="AE281" s="33"/>
      <c r="AT281" s="16" t="s">
        <v>135</v>
      </c>
      <c r="AU281" s="16" t="s">
        <v>83</v>
      </c>
    </row>
    <row r="282" spans="1:65" s="14" customFormat="1" ht="11.25">
      <c r="B282" s="218"/>
      <c r="C282" s="219"/>
      <c r="D282" s="191" t="s">
        <v>136</v>
      </c>
      <c r="E282" s="220" t="s">
        <v>1</v>
      </c>
      <c r="F282" s="221" t="s">
        <v>1902</v>
      </c>
      <c r="G282" s="219"/>
      <c r="H282" s="220" t="s">
        <v>1</v>
      </c>
      <c r="I282" s="222"/>
      <c r="J282" s="219"/>
      <c r="K282" s="219"/>
      <c r="L282" s="223"/>
      <c r="M282" s="224"/>
      <c r="N282" s="225"/>
      <c r="O282" s="225"/>
      <c r="P282" s="225"/>
      <c r="Q282" s="225"/>
      <c r="R282" s="225"/>
      <c r="S282" s="225"/>
      <c r="T282" s="226"/>
      <c r="AT282" s="227" t="s">
        <v>136</v>
      </c>
      <c r="AU282" s="227" t="s">
        <v>83</v>
      </c>
      <c r="AV282" s="14" t="s">
        <v>83</v>
      </c>
      <c r="AW282" s="14" t="s">
        <v>31</v>
      </c>
      <c r="AX282" s="14" t="s">
        <v>75</v>
      </c>
      <c r="AY282" s="227" t="s">
        <v>126</v>
      </c>
    </row>
    <row r="283" spans="1:65" s="12" customFormat="1" ht="11.25">
      <c r="B283" s="196"/>
      <c r="C283" s="197"/>
      <c r="D283" s="191" t="s">
        <v>136</v>
      </c>
      <c r="E283" s="198" t="s">
        <v>1</v>
      </c>
      <c r="F283" s="199" t="s">
        <v>1984</v>
      </c>
      <c r="G283" s="197"/>
      <c r="H283" s="200">
        <v>111.48</v>
      </c>
      <c r="I283" s="201"/>
      <c r="J283" s="197"/>
      <c r="K283" s="197"/>
      <c r="L283" s="202"/>
      <c r="M283" s="203"/>
      <c r="N283" s="204"/>
      <c r="O283" s="204"/>
      <c r="P283" s="204"/>
      <c r="Q283" s="204"/>
      <c r="R283" s="204"/>
      <c r="S283" s="204"/>
      <c r="T283" s="205"/>
      <c r="AT283" s="206" t="s">
        <v>136</v>
      </c>
      <c r="AU283" s="206" t="s">
        <v>83</v>
      </c>
      <c r="AV283" s="12" t="s">
        <v>85</v>
      </c>
      <c r="AW283" s="12" t="s">
        <v>31</v>
      </c>
      <c r="AX283" s="12" t="s">
        <v>75</v>
      </c>
      <c r="AY283" s="206" t="s">
        <v>126</v>
      </c>
    </row>
    <row r="284" spans="1:65" s="13" customFormat="1" ht="11.25">
      <c r="B284" s="207"/>
      <c r="C284" s="208"/>
      <c r="D284" s="191" t="s">
        <v>136</v>
      </c>
      <c r="E284" s="209" t="s">
        <v>1</v>
      </c>
      <c r="F284" s="210" t="s">
        <v>138</v>
      </c>
      <c r="G284" s="208"/>
      <c r="H284" s="211">
        <v>111.48</v>
      </c>
      <c r="I284" s="212"/>
      <c r="J284" s="208"/>
      <c r="K284" s="208"/>
      <c r="L284" s="213"/>
      <c r="M284" s="214"/>
      <c r="N284" s="215"/>
      <c r="O284" s="215"/>
      <c r="P284" s="215"/>
      <c r="Q284" s="215"/>
      <c r="R284" s="215"/>
      <c r="S284" s="215"/>
      <c r="T284" s="216"/>
      <c r="AT284" s="217" t="s">
        <v>136</v>
      </c>
      <c r="AU284" s="217" t="s">
        <v>83</v>
      </c>
      <c r="AV284" s="13" t="s">
        <v>133</v>
      </c>
      <c r="AW284" s="13" t="s">
        <v>31</v>
      </c>
      <c r="AX284" s="13" t="s">
        <v>83</v>
      </c>
      <c r="AY284" s="217" t="s">
        <v>126</v>
      </c>
    </row>
    <row r="285" spans="1:65" s="2" customFormat="1" ht="66.75" customHeight="1">
      <c r="A285" s="33"/>
      <c r="B285" s="34"/>
      <c r="C285" s="228" t="s">
        <v>294</v>
      </c>
      <c r="D285" s="228" t="s">
        <v>433</v>
      </c>
      <c r="E285" s="229" t="s">
        <v>1904</v>
      </c>
      <c r="F285" s="230" t="s">
        <v>1905</v>
      </c>
      <c r="G285" s="231" t="s">
        <v>347</v>
      </c>
      <c r="H285" s="232">
        <v>3.0449999999999999</v>
      </c>
      <c r="I285" s="233"/>
      <c r="J285" s="234">
        <f>ROUND(I285*H285,2)</f>
        <v>0</v>
      </c>
      <c r="K285" s="230" t="s">
        <v>131</v>
      </c>
      <c r="L285" s="38"/>
      <c r="M285" s="235" t="s">
        <v>1</v>
      </c>
      <c r="N285" s="236" t="s">
        <v>40</v>
      </c>
      <c r="O285" s="70"/>
      <c r="P285" s="187">
        <f>O285*H285</f>
        <v>0</v>
      </c>
      <c r="Q285" s="187">
        <v>0</v>
      </c>
      <c r="R285" s="187">
        <f>Q285*H285</f>
        <v>0</v>
      </c>
      <c r="S285" s="187">
        <v>0</v>
      </c>
      <c r="T285" s="188">
        <f>S285*H285</f>
        <v>0</v>
      </c>
      <c r="U285" s="33"/>
      <c r="V285" s="33"/>
      <c r="W285" s="33"/>
      <c r="X285" s="33"/>
      <c r="Y285" s="33"/>
      <c r="Z285" s="33"/>
      <c r="AA285" s="33"/>
      <c r="AB285" s="33"/>
      <c r="AC285" s="33"/>
      <c r="AD285" s="33"/>
      <c r="AE285" s="33"/>
      <c r="AR285" s="189" t="s">
        <v>796</v>
      </c>
      <c r="AT285" s="189" t="s">
        <v>433</v>
      </c>
      <c r="AU285" s="189" t="s">
        <v>83</v>
      </c>
      <c r="AY285" s="16" t="s">
        <v>126</v>
      </c>
      <c r="BE285" s="190">
        <f>IF(N285="základní",J285,0)</f>
        <v>0</v>
      </c>
      <c r="BF285" s="190">
        <f>IF(N285="snížená",J285,0)</f>
        <v>0</v>
      </c>
      <c r="BG285" s="190">
        <f>IF(N285="zákl. přenesená",J285,0)</f>
        <v>0</v>
      </c>
      <c r="BH285" s="190">
        <f>IF(N285="sníž. přenesená",J285,0)</f>
        <v>0</v>
      </c>
      <c r="BI285" s="190">
        <f>IF(N285="nulová",J285,0)</f>
        <v>0</v>
      </c>
      <c r="BJ285" s="16" t="s">
        <v>83</v>
      </c>
      <c r="BK285" s="190">
        <f>ROUND(I285*H285,2)</f>
        <v>0</v>
      </c>
      <c r="BL285" s="16" t="s">
        <v>796</v>
      </c>
      <c r="BM285" s="189" t="s">
        <v>1985</v>
      </c>
    </row>
    <row r="286" spans="1:65" s="2" customFormat="1" ht="78">
      <c r="A286" s="33"/>
      <c r="B286" s="34"/>
      <c r="C286" s="35"/>
      <c r="D286" s="191" t="s">
        <v>135</v>
      </c>
      <c r="E286" s="35"/>
      <c r="F286" s="192" t="s">
        <v>1907</v>
      </c>
      <c r="G286" s="35"/>
      <c r="H286" s="35"/>
      <c r="I286" s="193"/>
      <c r="J286" s="35"/>
      <c r="K286" s="35"/>
      <c r="L286" s="38"/>
      <c r="M286" s="194"/>
      <c r="N286" s="195"/>
      <c r="O286" s="70"/>
      <c r="P286" s="70"/>
      <c r="Q286" s="70"/>
      <c r="R286" s="70"/>
      <c r="S286" s="70"/>
      <c r="T286" s="71"/>
      <c r="U286" s="33"/>
      <c r="V286" s="33"/>
      <c r="W286" s="33"/>
      <c r="X286" s="33"/>
      <c r="Y286" s="33"/>
      <c r="Z286" s="33"/>
      <c r="AA286" s="33"/>
      <c r="AB286" s="33"/>
      <c r="AC286" s="33"/>
      <c r="AD286" s="33"/>
      <c r="AE286" s="33"/>
      <c r="AT286" s="16" t="s">
        <v>135</v>
      </c>
      <c r="AU286" s="16" t="s">
        <v>83</v>
      </c>
    </row>
    <row r="287" spans="1:65" s="14" customFormat="1" ht="11.25">
      <c r="B287" s="218"/>
      <c r="C287" s="219"/>
      <c r="D287" s="191" t="s">
        <v>136</v>
      </c>
      <c r="E287" s="220" t="s">
        <v>1</v>
      </c>
      <c r="F287" s="221" t="s">
        <v>1986</v>
      </c>
      <c r="G287" s="219"/>
      <c r="H287" s="220" t="s">
        <v>1</v>
      </c>
      <c r="I287" s="222"/>
      <c r="J287" s="219"/>
      <c r="K287" s="219"/>
      <c r="L287" s="223"/>
      <c r="M287" s="224"/>
      <c r="N287" s="225"/>
      <c r="O287" s="225"/>
      <c r="P287" s="225"/>
      <c r="Q287" s="225"/>
      <c r="R287" s="225"/>
      <c r="S287" s="225"/>
      <c r="T287" s="226"/>
      <c r="AT287" s="227" t="s">
        <v>136</v>
      </c>
      <c r="AU287" s="227" t="s">
        <v>83</v>
      </c>
      <c r="AV287" s="14" t="s">
        <v>83</v>
      </c>
      <c r="AW287" s="14" t="s">
        <v>31</v>
      </c>
      <c r="AX287" s="14" t="s">
        <v>75</v>
      </c>
      <c r="AY287" s="227" t="s">
        <v>126</v>
      </c>
    </row>
    <row r="288" spans="1:65" s="12" customFormat="1" ht="11.25">
      <c r="B288" s="196"/>
      <c r="C288" s="197"/>
      <c r="D288" s="191" t="s">
        <v>136</v>
      </c>
      <c r="E288" s="198" t="s">
        <v>1</v>
      </c>
      <c r="F288" s="199" t="s">
        <v>1987</v>
      </c>
      <c r="G288" s="197"/>
      <c r="H288" s="200">
        <v>2.3340000000000001</v>
      </c>
      <c r="I288" s="201"/>
      <c r="J288" s="197"/>
      <c r="K288" s="197"/>
      <c r="L288" s="202"/>
      <c r="M288" s="203"/>
      <c r="N288" s="204"/>
      <c r="O288" s="204"/>
      <c r="P288" s="204"/>
      <c r="Q288" s="204"/>
      <c r="R288" s="204"/>
      <c r="S288" s="204"/>
      <c r="T288" s="205"/>
      <c r="AT288" s="206" t="s">
        <v>136</v>
      </c>
      <c r="AU288" s="206" t="s">
        <v>83</v>
      </c>
      <c r="AV288" s="12" t="s">
        <v>85</v>
      </c>
      <c r="AW288" s="12" t="s">
        <v>31</v>
      </c>
      <c r="AX288" s="12" t="s">
        <v>75</v>
      </c>
      <c r="AY288" s="206" t="s">
        <v>126</v>
      </c>
    </row>
    <row r="289" spans="1:65" s="14" customFormat="1" ht="11.25">
      <c r="B289" s="218"/>
      <c r="C289" s="219"/>
      <c r="D289" s="191" t="s">
        <v>136</v>
      </c>
      <c r="E289" s="220" t="s">
        <v>1</v>
      </c>
      <c r="F289" s="221" t="s">
        <v>1910</v>
      </c>
      <c r="G289" s="219"/>
      <c r="H289" s="220" t="s">
        <v>1</v>
      </c>
      <c r="I289" s="222"/>
      <c r="J289" s="219"/>
      <c r="K289" s="219"/>
      <c r="L289" s="223"/>
      <c r="M289" s="224"/>
      <c r="N289" s="225"/>
      <c r="O289" s="225"/>
      <c r="P289" s="225"/>
      <c r="Q289" s="225"/>
      <c r="R289" s="225"/>
      <c r="S289" s="225"/>
      <c r="T289" s="226"/>
      <c r="AT289" s="227" t="s">
        <v>136</v>
      </c>
      <c r="AU289" s="227" t="s">
        <v>83</v>
      </c>
      <c r="AV289" s="14" t="s">
        <v>83</v>
      </c>
      <c r="AW289" s="14" t="s">
        <v>31</v>
      </c>
      <c r="AX289" s="14" t="s">
        <v>75</v>
      </c>
      <c r="AY289" s="227" t="s">
        <v>126</v>
      </c>
    </row>
    <row r="290" spans="1:65" s="12" customFormat="1" ht="11.25">
      <c r="B290" s="196"/>
      <c r="C290" s="197"/>
      <c r="D290" s="191" t="s">
        <v>136</v>
      </c>
      <c r="E290" s="198" t="s">
        <v>1</v>
      </c>
      <c r="F290" s="199" t="s">
        <v>1988</v>
      </c>
      <c r="G290" s="197"/>
      <c r="H290" s="200">
        <v>0.71099999999999997</v>
      </c>
      <c r="I290" s="201"/>
      <c r="J290" s="197"/>
      <c r="K290" s="197"/>
      <c r="L290" s="202"/>
      <c r="M290" s="203"/>
      <c r="N290" s="204"/>
      <c r="O290" s="204"/>
      <c r="P290" s="204"/>
      <c r="Q290" s="204"/>
      <c r="R290" s="204"/>
      <c r="S290" s="204"/>
      <c r="T290" s="205"/>
      <c r="AT290" s="206" t="s">
        <v>136</v>
      </c>
      <c r="AU290" s="206" t="s">
        <v>83</v>
      </c>
      <c r="AV290" s="12" t="s">
        <v>85</v>
      </c>
      <c r="AW290" s="12" t="s">
        <v>31</v>
      </c>
      <c r="AX290" s="12" t="s">
        <v>75</v>
      </c>
      <c r="AY290" s="206" t="s">
        <v>126</v>
      </c>
    </row>
    <row r="291" spans="1:65" s="13" customFormat="1" ht="11.25">
      <c r="B291" s="207"/>
      <c r="C291" s="208"/>
      <c r="D291" s="191" t="s">
        <v>136</v>
      </c>
      <c r="E291" s="209" t="s">
        <v>1</v>
      </c>
      <c r="F291" s="210" t="s">
        <v>138</v>
      </c>
      <c r="G291" s="208"/>
      <c r="H291" s="211">
        <v>3.0449999999999999</v>
      </c>
      <c r="I291" s="212"/>
      <c r="J291" s="208"/>
      <c r="K291" s="208"/>
      <c r="L291" s="213"/>
      <c r="M291" s="214"/>
      <c r="N291" s="215"/>
      <c r="O291" s="215"/>
      <c r="P291" s="215"/>
      <c r="Q291" s="215"/>
      <c r="R291" s="215"/>
      <c r="S291" s="215"/>
      <c r="T291" s="216"/>
      <c r="AT291" s="217" t="s">
        <v>136</v>
      </c>
      <c r="AU291" s="217" t="s">
        <v>83</v>
      </c>
      <c r="AV291" s="13" t="s">
        <v>133</v>
      </c>
      <c r="AW291" s="13" t="s">
        <v>31</v>
      </c>
      <c r="AX291" s="13" t="s">
        <v>83</v>
      </c>
      <c r="AY291" s="217" t="s">
        <v>126</v>
      </c>
    </row>
    <row r="292" spans="1:65" s="2" customFormat="1" ht="24.2" customHeight="1">
      <c r="A292" s="33"/>
      <c r="B292" s="34"/>
      <c r="C292" s="228" t="s">
        <v>300</v>
      </c>
      <c r="D292" s="228" t="s">
        <v>433</v>
      </c>
      <c r="E292" s="229" t="s">
        <v>1925</v>
      </c>
      <c r="F292" s="230" t="s">
        <v>1926</v>
      </c>
      <c r="G292" s="231" t="s">
        <v>347</v>
      </c>
      <c r="H292" s="232">
        <v>9.4499999999999993</v>
      </c>
      <c r="I292" s="233"/>
      <c r="J292" s="234">
        <f>ROUND(I292*H292,2)</f>
        <v>0</v>
      </c>
      <c r="K292" s="230" t="s">
        <v>131</v>
      </c>
      <c r="L292" s="38"/>
      <c r="M292" s="235" t="s">
        <v>1</v>
      </c>
      <c r="N292" s="236" t="s">
        <v>40</v>
      </c>
      <c r="O292" s="70"/>
      <c r="P292" s="187">
        <f>O292*H292</f>
        <v>0</v>
      </c>
      <c r="Q292" s="187">
        <v>0</v>
      </c>
      <c r="R292" s="187">
        <f>Q292*H292</f>
        <v>0</v>
      </c>
      <c r="S292" s="187">
        <v>0</v>
      </c>
      <c r="T292" s="188">
        <f>S292*H292</f>
        <v>0</v>
      </c>
      <c r="U292" s="33"/>
      <c r="V292" s="33"/>
      <c r="W292" s="33"/>
      <c r="X292" s="33"/>
      <c r="Y292" s="33"/>
      <c r="Z292" s="33"/>
      <c r="AA292" s="33"/>
      <c r="AB292" s="33"/>
      <c r="AC292" s="33"/>
      <c r="AD292" s="33"/>
      <c r="AE292" s="33"/>
      <c r="AR292" s="189" t="s">
        <v>796</v>
      </c>
      <c r="AT292" s="189" t="s">
        <v>433</v>
      </c>
      <c r="AU292" s="189" t="s">
        <v>83</v>
      </c>
      <c r="AY292" s="16" t="s">
        <v>126</v>
      </c>
      <c r="BE292" s="190">
        <f>IF(N292="základní",J292,0)</f>
        <v>0</v>
      </c>
      <c r="BF292" s="190">
        <f>IF(N292="snížená",J292,0)</f>
        <v>0</v>
      </c>
      <c r="BG292" s="190">
        <f>IF(N292="zákl. přenesená",J292,0)</f>
        <v>0</v>
      </c>
      <c r="BH292" s="190">
        <f>IF(N292="sníž. přenesená",J292,0)</f>
        <v>0</v>
      </c>
      <c r="BI292" s="190">
        <f>IF(N292="nulová",J292,0)</f>
        <v>0</v>
      </c>
      <c r="BJ292" s="16" t="s">
        <v>83</v>
      </c>
      <c r="BK292" s="190">
        <f>ROUND(I292*H292,2)</f>
        <v>0</v>
      </c>
      <c r="BL292" s="16" t="s">
        <v>796</v>
      </c>
      <c r="BM292" s="189" t="s">
        <v>1989</v>
      </c>
    </row>
    <row r="293" spans="1:65" s="2" customFormat="1" ht="48.75">
      <c r="A293" s="33"/>
      <c r="B293" s="34"/>
      <c r="C293" s="35"/>
      <c r="D293" s="191" t="s">
        <v>135</v>
      </c>
      <c r="E293" s="35"/>
      <c r="F293" s="192" t="s">
        <v>1928</v>
      </c>
      <c r="G293" s="35"/>
      <c r="H293" s="35"/>
      <c r="I293" s="193"/>
      <c r="J293" s="35"/>
      <c r="K293" s="35"/>
      <c r="L293" s="38"/>
      <c r="M293" s="194"/>
      <c r="N293" s="195"/>
      <c r="O293" s="70"/>
      <c r="P293" s="70"/>
      <c r="Q293" s="70"/>
      <c r="R293" s="70"/>
      <c r="S293" s="70"/>
      <c r="T293" s="71"/>
      <c r="U293" s="33"/>
      <c r="V293" s="33"/>
      <c r="W293" s="33"/>
      <c r="X293" s="33"/>
      <c r="Y293" s="33"/>
      <c r="Z293" s="33"/>
      <c r="AA293" s="33"/>
      <c r="AB293" s="33"/>
      <c r="AC293" s="33"/>
      <c r="AD293" s="33"/>
      <c r="AE293" s="33"/>
      <c r="AT293" s="16" t="s">
        <v>135</v>
      </c>
      <c r="AU293" s="16" t="s">
        <v>83</v>
      </c>
    </row>
    <row r="294" spans="1:65" s="14" customFormat="1" ht="11.25">
      <c r="B294" s="218"/>
      <c r="C294" s="219"/>
      <c r="D294" s="191" t="s">
        <v>136</v>
      </c>
      <c r="E294" s="220" t="s">
        <v>1</v>
      </c>
      <c r="F294" s="221" t="s">
        <v>1990</v>
      </c>
      <c r="G294" s="219"/>
      <c r="H294" s="220" t="s">
        <v>1</v>
      </c>
      <c r="I294" s="222"/>
      <c r="J294" s="219"/>
      <c r="K294" s="219"/>
      <c r="L294" s="223"/>
      <c r="M294" s="224"/>
      <c r="N294" s="225"/>
      <c r="O294" s="225"/>
      <c r="P294" s="225"/>
      <c r="Q294" s="225"/>
      <c r="R294" s="225"/>
      <c r="S294" s="225"/>
      <c r="T294" s="226"/>
      <c r="AT294" s="227" t="s">
        <v>136</v>
      </c>
      <c r="AU294" s="227" t="s">
        <v>83</v>
      </c>
      <c r="AV294" s="14" t="s">
        <v>83</v>
      </c>
      <c r="AW294" s="14" t="s">
        <v>31</v>
      </c>
      <c r="AX294" s="14" t="s">
        <v>75</v>
      </c>
      <c r="AY294" s="227" t="s">
        <v>126</v>
      </c>
    </row>
    <row r="295" spans="1:65" s="12" customFormat="1" ht="11.25">
      <c r="B295" s="196"/>
      <c r="C295" s="197"/>
      <c r="D295" s="191" t="s">
        <v>136</v>
      </c>
      <c r="E295" s="198" t="s">
        <v>1</v>
      </c>
      <c r="F295" s="199" t="s">
        <v>1991</v>
      </c>
      <c r="G295" s="197"/>
      <c r="H295" s="200">
        <v>9.4499999999999993</v>
      </c>
      <c r="I295" s="201"/>
      <c r="J295" s="197"/>
      <c r="K295" s="197"/>
      <c r="L295" s="202"/>
      <c r="M295" s="203"/>
      <c r="N295" s="204"/>
      <c r="O295" s="204"/>
      <c r="P295" s="204"/>
      <c r="Q295" s="204"/>
      <c r="R295" s="204"/>
      <c r="S295" s="204"/>
      <c r="T295" s="205"/>
      <c r="AT295" s="206" t="s">
        <v>136</v>
      </c>
      <c r="AU295" s="206" t="s">
        <v>83</v>
      </c>
      <c r="AV295" s="12" t="s">
        <v>85</v>
      </c>
      <c r="AW295" s="12" t="s">
        <v>31</v>
      </c>
      <c r="AX295" s="12" t="s">
        <v>75</v>
      </c>
      <c r="AY295" s="206" t="s">
        <v>126</v>
      </c>
    </row>
    <row r="296" spans="1:65" s="13" customFormat="1" ht="11.25">
      <c r="B296" s="207"/>
      <c r="C296" s="208"/>
      <c r="D296" s="191" t="s">
        <v>136</v>
      </c>
      <c r="E296" s="209" t="s">
        <v>1</v>
      </c>
      <c r="F296" s="210" t="s">
        <v>138</v>
      </c>
      <c r="G296" s="208"/>
      <c r="H296" s="211">
        <v>9.4499999999999993</v>
      </c>
      <c r="I296" s="212"/>
      <c r="J296" s="208"/>
      <c r="K296" s="208"/>
      <c r="L296" s="213"/>
      <c r="M296" s="214"/>
      <c r="N296" s="215"/>
      <c r="O296" s="215"/>
      <c r="P296" s="215"/>
      <c r="Q296" s="215"/>
      <c r="R296" s="215"/>
      <c r="S296" s="215"/>
      <c r="T296" s="216"/>
      <c r="AT296" s="217" t="s">
        <v>136</v>
      </c>
      <c r="AU296" s="217" t="s">
        <v>83</v>
      </c>
      <c r="AV296" s="13" t="s">
        <v>133</v>
      </c>
      <c r="AW296" s="13" t="s">
        <v>31</v>
      </c>
      <c r="AX296" s="13" t="s">
        <v>83</v>
      </c>
      <c r="AY296" s="217" t="s">
        <v>126</v>
      </c>
    </row>
    <row r="297" spans="1:65" s="2" customFormat="1" ht="21.75" customHeight="1">
      <c r="A297" s="33"/>
      <c r="B297" s="34"/>
      <c r="C297" s="228" t="s">
        <v>305</v>
      </c>
      <c r="D297" s="228" t="s">
        <v>433</v>
      </c>
      <c r="E297" s="229" t="s">
        <v>1931</v>
      </c>
      <c r="F297" s="230" t="s">
        <v>1932</v>
      </c>
      <c r="G297" s="231" t="s">
        <v>347</v>
      </c>
      <c r="H297" s="232">
        <v>119.44</v>
      </c>
      <c r="I297" s="233"/>
      <c r="J297" s="234">
        <f>ROUND(I297*H297,2)</f>
        <v>0</v>
      </c>
      <c r="K297" s="230" t="s">
        <v>131</v>
      </c>
      <c r="L297" s="38"/>
      <c r="M297" s="235" t="s">
        <v>1</v>
      </c>
      <c r="N297" s="236" t="s">
        <v>40</v>
      </c>
      <c r="O297" s="70"/>
      <c r="P297" s="187">
        <f>O297*H297</f>
        <v>0</v>
      </c>
      <c r="Q297" s="187">
        <v>0</v>
      </c>
      <c r="R297" s="187">
        <f>Q297*H297</f>
        <v>0</v>
      </c>
      <c r="S297" s="187">
        <v>0</v>
      </c>
      <c r="T297" s="188">
        <f>S297*H297</f>
        <v>0</v>
      </c>
      <c r="U297" s="33"/>
      <c r="V297" s="33"/>
      <c r="W297" s="33"/>
      <c r="X297" s="33"/>
      <c r="Y297" s="33"/>
      <c r="Z297" s="33"/>
      <c r="AA297" s="33"/>
      <c r="AB297" s="33"/>
      <c r="AC297" s="33"/>
      <c r="AD297" s="33"/>
      <c r="AE297" s="33"/>
      <c r="AR297" s="189" t="s">
        <v>796</v>
      </c>
      <c r="AT297" s="189" t="s">
        <v>433</v>
      </c>
      <c r="AU297" s="189" t="s">
        <v>83</v>
      </c>
      <c r="AY297" s="16" t="s">
        <v>126</v>
      </c>
      <c r="BE297" s="190">
        <f>IF(N297="základní",J297,0)</f>
        <v>0</v>
      </c>
      <c r="BF297" s="190">
        <f>IF(N297="snížená",J297,0)</f>
        <v>0</v>
      </c>
      <c r="BG297" s="190">
        <f>IF(N297="zákl. přenesená",J297,0)</f>
        <v>0</v>
      </c>
      <c r="BH297" s="190">
        <f>IF(N297="sníž. přenesená",J297,0)</f>
        <v>0</v>
      </c>
      <c r="BI297" s="190">
        <f>IF(N297="nulová",J297,0)</f>
        <v>0</v>
      </c>
      <c r="BJ297" s="16" t="s">
        <v>83</v>
      </c>
      <c r="BK297" s="190">
        <f>ROUND(I297*H297,2)</f>
        <v>0</v>
      </c>
      <c r="BL297" s="16" t="s">
        <v>796</v>
      </c>
      <c r="BM297" s="189" t="s">
        <v>1992</v>
      </c>
    </row>
    <row r="298" spans="1:65" s="2" customFormat="1" ht="58.5">
      <c r="A298" s="33"/>
      <c r="B298" s="34"/>
      <c r="C298" s="35"/>
      <c r="D298" s="191" t="s">
        <v>135</v>
      </c>
      <c r="E298" s="35"/>
      <c r="F298" s="192" t="s">
        <v>1934</v>
      </c>
      <c r="G298" s="35"/>
      <c r="H298" s="35"/>
      <c r="I298" s="193"/>
      <c r="J298" s="35"/>
      <c r="K298" s="35"/>
      <c r="L298" s="38"/>
      <c r="M298" s="194"/>
      <c r="N298" s="195"/>
      <c r="O298" s="70"/>
      <c r="P298" s="70"/>
      <c r="Q298" s="70"/>
      <c r="R298" s="70"/>
      <c r="S298" s="70"/>
      <c r="T298" s="71"/>
      <c r="U298" s="33"/>
      <c r="V298" s="33"/>
      <c r="W298" s="33"/>
      <c r="X298" s="33"/>
      <c r="Y298" s="33"/>
      <c r="Z298" s="33"/>
      <c r="AA298" s="33"/>
      <c r="AB298" s="33"/>
      <c r="AC298" s="33"/>
      <c r="AD298" s="33"/>
      <c r="AE298" s="33"/>
      <c r="AT298" s="16" t="s">
        <v>135</v>
      </c>
      <c r="AU298" s="16" t="s">
        <v>83</v>
      </c>
    </row>
    <row r="299" spans="1:65" s="14" customFormat="1" ht="11.25">
      <c r="B299" s="218"/>
      <c r="C299" s="219"/>
      <c r="D299" s="191" t="s">
        <v>136</v>
      </c>
      <c r="E299" s="220" t="s">
        <v>1</v>
      </c>
      <c r="F299" s="221" t="s">
        <v>1993</v>
      </c>
      <c r="G299" s="219"/>
      <c r="H299" s="220" t="s">
        <v>1</v>
      </c>
      <c r="I299" s="222"/>
      <c r="J299" s="219"/>
      <c r="K299" s="219"/>
      <c r="L299" s="223"/>
      <c r="M299" s="224"/>
      <c r="N299" s="225"/>
      <c r="O299" s="225"/>
      <c r="P299" s="225"/>
      <c r="Q299" s="225"/>
      <c r="R299" s="225"/>
      <c r="S299" s="225"/>
      <c r="T299" s="226"/>
      <c r="AT299" s="227" t="s">
        <v>136</v>
      </c>
      <c r="AU299" s="227" t="s">
        <v>83</v>
      </c>
      <c r="AV299" s="14" t="s">
        <v>83</v>
      </c>
      <c r="AW299" s="14" t="s">
        <v>31</v>
      </c>
      <c r="AX299" s="14" t="s">
        <v>75</v>
      </c>
      <c r="AY299" s="227" t="s">
        <v>126</v>
      </c>
    </row>
    <row r="300" spans="1:65" s="12" customFormat="1" ht="11.25">
      <c r="B300" s="196"/>
      <c r="C300" s="197"/>
      <c r="D300" s="191" t="s">
        <v>136</v>
      </c>
      <c r="E300" s="198" t="s">
        <v>1</v>
      </c>
      <c r="F300" s="199" t="s">
        <v>1994</v>
      </c>
      <c r="G300" s="197"/>
      <c r="H300" s="200">
        <v>72.64</v>
      </c>
      <c r="I300" s="201"/>
      <c r="J300" s="197"/>
      <c r="K300" s="197"/>
      <c r="L300" s="202"/>
      <c r="M300" s="203"/>
      <c r="N300" s="204"/>
      <c r="O300" s="204"/>
      <c r="P300" s="204"/>
      <c r="Q300" s="204"/>
      <c r="R300" s="204"/>
      <c r="S300" s="204"/>
      <c r="T300" s="205"/>
      <c r="AT300" s="206" t="s">
        <v>136</v>
      </c>
      <c r="AU300" s="206" t="s">
        <v>83</v>
      </c>
      <c r="AV300" s="12" t="s">
        <v>85</v>
      </c>
      <c r="AW300" s="12" t="s">
        <v>31</v>
      </c>
      <c r="AX300" s="12" t="s">
        <v>75</v>
      </c>
      <c r="AY300" s="206" t="s">
        <v>126</v>
      </c>
    </row>
    <row r="301" spans="1:65" s="14" customFormat="1" ht="11.25">
      <c r="B301" s="218"/>
      <c r="C301" s="219"/>
      <c r="D301" s="191" t="s">
        <v>136</v>
      </c>
      <c r="E301" s="220" t="s">
        <v>1</v>
      </c>
      <c r="F301" s="221" t="s">
        <v>1995</v>
      </c>
      <c r="G301" s="219"/>
      <c r="H301" s="220" t="s">
        <v>1</v>
      </c>
      <c r="I301" s="222"/>
      <c r="J301" s="219"/>
      <c r="K301" s="219"/>
      <c r="L301" s="223"/>
      <c r="M301" s="224"/>
      <c r="N301" s="225"/>
      <c r="O301" s="225"/>
      <c r="P301" s="225"/>
      <c r="Q301" s="225"/>
      <c r="R301" s="225"/>
      <c r="S301" s="225"/>
      <c r="T301" s="226"/>
      <c r="AT301" s="227" t="s">
        <v>136</v>
      </c>
      <c r="AU301" s="227" t="s">
        <v>83</v>
      </c>
      <c r="AV301" s="14" t="s">
        <v>83</v>
      </c>
      <c r="AW301" s="14" t="s">
        <v>31</v>
      </c>
      <c r="AX301" s="14" t="s">
        <v>75</v>
      </c>
      <c r="AY301" s="227" t="s">
        <v>126</v>
      </c>
    </row>
    <row r="302" spans="1:65" s="12" customFormat="1" ht="11.25">
      <c r="B302" s="196"/>
      <c r="C302" s="197"/>
      <c r="D302" s="191" t="s">
        <v>136</v>
      </c>
      <c r="E302" s="198" t="s">
        <v>1</v>
      </c>
      <c r="F302" s="199" t="s">
        <v>1996</v>
      </c>
      <c r="G302" s="197"/>
      <c r="H302" s="200">
        <v>46.8</v>
      </c>
      <c r="I302" s="201"/>
      <c r="J302" s="197"/>
      <c r="K302" s="197"/>
      <c r="L302" s="202"/>
      <c r="M302" s="203"/>
      <c r="N302" s="204"/>
      <c r="O302" s="204"/>
      <c r="P302" s="204"/>
      <c r="Q302" s="204"/>
      <c r="R302" s="204"/>
      <c r="S302" s="204"/>
      <c r="T302" s="205"/>
      <c r="AT302" s="206" t="s">
        <v>136</v>
      </c>
      <c r="AU302" s="206" t="s">
        <v>83</v>
      </c>
      <c r="AV302" s="12" t="s">
        <v>85</v>
      </c>
      <c r="AW302" s="12" t="s">
        <v>31</v>
      </c>
      <c r="AX302" s="12" t="s">
        <v>75</v>
      </c>
      <c r="AY302" s="206" t="s">
        <v>126</v>
      </c>
    </row>
    <row r="303" spans="1:65" s="13" customFormat="1" ht="11.25">
      <c r="B303" s="207"/>
      <c r="C303" s="208"/>
      <c r="D303" s="191" t="s">
        <v>136</v>
      </c>
      <c r="E303" s="209" t="s">
        <v>1</v>
      </c>
      <c r="F303" s="210" t="s">
        <v>138</v>
      </c>
      <c r="G303" s="208"/>
      <c r="H303" s="211">
        <v>119.44</v>
      </c>
      <c r="I303" s="212"/>
      <c r="J303" s="208"/>
      <c r="K303" s="208"/>
      <c r="L303" s="213"/>
      <c r="M303" s="214"/>
      <c r="N303" s="215"/>
      <c r="O303" s="215"/>
      <c r="P303" s="215"/>
      <c r="Q303" s="215"/>
      <c r="R303" s="215"/>
      <c r="S303" s="215"/>
      <c r="T303" s="216"/>
      <c r="AT303" s="217" t="s">
        <v>136</v>
      </c>
      <c r="AU303" s="217" t="s">
        <v>83</v>
      </c>
      <c r="AV303" s="13" t="s">
        <v>133</v>
      </c>
      <c r="AW303" s="13" t="s">
        <v>31</v>
      </c>
      <c r="AX303" s="13" t="s">
        <v>83</v>
      </c>
      <c r="AY303" s="217" t="s">
        <v>126</v>
      </c>
    </row>
    <row r="304" spans="1:65" s="2" customFormat="1" ht="24.2" customHeight="1">
      <c r="A304" s="33"/>
      <c r="B304" s="34"/>
      <c r="C304" s="228" t="s">
        <v>311</v>
      </c>
      <c r="D304" s="228" t="s">
        <v>433</v>
      </c>
      <c r="E304" s="229" t="s">
        <v>1939</v>
      </c>
      <c r="F304" s="230" t="s">
        <v>1940</v>
      </c>
      <c r="G304" s="231" t="s">
        <v>347</v>
      </c>
      <c r="H304" s="232">
        <v>2068.02</v>
      </c>
      <c r="I304" s="233"/>
      <c r="J304" s="234">
        <f>ROUND(I304*H304,2)</f>
        <v>0</v>
      </c>
      <c r="K304" s="230" t="s">
        <v>131</v>
      </c>
      <c r="L304" s="38"/>
      <c r="M304" s="235" t="s">
        <v>1</v>
      </c>
      <c r="N304" s="236" t="s">
        <v>40</v>
      </c>
      <c r="O304" s="70"/>
      <c r="P304" s="187">
        <f>O304*H304</f>
        <v>0</v>
      </c>
      <c r="Q304" s="187">
        <v>0</v>
      </c>
      <c r="R304" s="187">
        <f>Q304*H304</f>
        <v>0</v>
      </c>
      <c r="S304" s="187">
        <v>0</v>
      </c>
      <c r="T304" s="188">
        <f>S304*H304</f>
        <v>0</v>
      </c>
      <c r="U304" s="33"/>
      <c r="V304" s="33"/>
      <c r="W304" s="33"/>
      <c r="X304" s="33"/>
      <c r="Y304" s="33"/>
      <c r="Z304" s="33"/>
      <c r="AA304" s="33"/>
      <c r="AB304" s="33"/>
      <c r="AC304" s="33"/>
      <c r="AD304" s="33"/>
      <c r="AE304" s="33"/>
      <c r="AR304" s="189" t="s">
        <v>796</v>
      </c>
      <c r="AT304" s="189" t="s">
        <v>433</v>
      </c>
      <c r="AU304" s="189" t="s">
        <v>83</v>
      </c>
      <c r="AY304" s="16" t="s">
        <v>126</v>
      </c>
      <c r="BE304" s="190">
        <f>IF(N304="základní",J304,0)</f>
        <v>0</v>
      </c>
      <c r="BF304" s="190">
        <f>IF(N304="snížená",J304,0)</f>
        <v>0</v>
      </c>
      <c r="BG304" s="190">
        <f>IF(N304="zákl. přenesená",J304,0)</f>
        <v>0</v>
      </c>
      <c r="BH304" s="190">
        <f>IF(N304="sníž. přenesená",J304,0)</f>
        <v>0</v>
      </c>
      <c r="BI304" s="190">
        <f>IF(N304="nulová",J304,0)</f>
        <v>0</v>
      </c>
      <c r="BJ304" s="16" t="s">
        <v>83</v>
      </c>
      <c r="BK304" s="190">
        <f>ROUND(I304*H304,2)</f>
        <v>0</v>
      </c>
      <c r="BL304" s="16" t="s">
        <v>796</v>
      </c>
      <c r="BM304" s="189" t="s">
        <v>1997</v>
      </c>
    </row>
    <row r="305" spans="1:65" s="2" customFormat="1" ht="58.5">
      <c r="A305" s="33"/>
      <c r="B305" s="34"/>
      <c r="C305" s="35"/>
      <c r="D305" s="191" t="s">
        <v>135</v>
      </c>
      <c r="E305" s="35"/>
      <c r="F305" s="192" t="s">
        <v>1942</v>
      </c>
      <c r="G305" s="35"/>
      <c r="H305" s="35"/>
      <c r="I305" s="193"/>
      <c r="J305" s="35"/>
      <c r="K305" s="35"/>
      <c r="L305" s="38"/>
      <c r="M305" s="194"/>
      <c r="N305" s="195"/>
      <c r="O305" s="70"/>
      <c r="P305" s="70"/>
      <c r="Q305" s="70"/>
      <c r="R305" s="70"/>
      <c r="S305" s="70"/>
      <c r="T305" s="71"/>
      <c r="U305" s="33"/>
      <c r="V305" s="33"/>
      <c r="W305" s="33"/>
      <c r="X305" s="33"/>
      <c r="Y305" s="33"/>
      <c r="Z305" s="33"/>
      <c r="AA305" s="33"/>
      <c r="AB305" s="33"/>
      <c r="AC305" s="33"/>
      <c r="AD305" s="33"/>
      <c r="AE305" s="33"/>
      <c r="AT305" s="16" t="s">
        <v>135</v>
      </c>
      <c r="AU305" s="16" t="s">
        <v>83</v>
      </c>
    </row>
    <row r="306" spans="1:65" s="14" customFormat="1" ht="11.25">
      <c r="B306" s="218"/>
      <c r="C306" s="219"/>
      <c r="D306" s="191" t="s">
        <v>136</v>
      </c>
      <c r="E306" s="220" t="s">
        <v>1</v>
      </c>
      <c r="F306" s="221" t="s">
        <v>1998</v>
      </c>
      <c r="G306" s="219"/>
      <c r="H306" s="220" t="s">
        <v>1</v>
      </c>
      <c r="I306" s="222"/>
      <c r="J306" s="219"/>
      <c r="K306" s="219"/>
      <c r="L306" s="223"/>
      <c r="M306" s="224"/>
      <c r="N306" s="225"/>
      <c r="O306" s="225"/>
      <c r="P306" s="225"/>
      <c r="Q306" s="225"/>
      <c r="R306" s="225"/>
      <c r="S306" s="225"/>
      <c r="T306" s="226"/>
      <c r="AT306" s="227" t="s">
        <v>136</v>
      </c>
      <c r="AU306" s="227" t="s">
        <v>83</v>
      </c>
      <c r="AV306" s="14" t="s">
        <v>83</v>
      </c>
      <c r="AW306" s="14" t="s">
        <v>31</v>
      </c>
      <c r="AX306" s="14" t="s">
        <v>75</v>
      </c>
      <c r="AY306" s="227" t="s">
        <v>126</v>
      </c>
    </row>
    <row r="307" spans="1:65" s="12" customFormat="1" ht="11.25">
      <c r="B307" s="196"/>
      <c r="C307" s="197"/>
      <c r="D307" s="191" t="s">
        <v>136</v>
      </c>
      <c r="E307" s="198" t="s">
        <v>1</v>
      </c>
      <c r="F307" s="199" t="s">
        <v>1966</v>
      </c>
      <c r="G307" s="197"/>
      <c r="H307" s="200">
        <v>2068.02</v>
      </c>
      <c r="I307" s="201"/>
      <c r="J307" s="197"/>
      <c r="K307" s="197"/>
      <c r="L307" s="202"/>
      <c r="M307" s="203"/>
      <c r="N307" s="204"/>
      <c r="O307" s="204"/>
      <c r="P307" s="204"/>
      <c r="Q307" s="204"/>
      <c r="R307" s="204"/>
      <c r="S307" s="204"/>
      <c r="T307" s="205"/>
      <c r="AT307" s="206" t="s">
        <v>136</v>
      </c>
      <c r="AU307" s="206" t="s">
        <v>83</v>
      </c>
      <c r="AV307" s="12" t="s">
        <v>85</v>
      </c>
      <c r="AW307" s="12" t="s">
        <v>31</v>
      </c>
      <c r="AX307" s="12" t="s">
        <v>75</v>
      </c>
      <c r="AY307" s="206" t="s">
        <v>126</v>
      </c>
    </row>
    <row r="308" spans="1:65" s="13" customFormat="1" ht="11.25">
      <c r="B308" s="207"/>
      <c r="C308" s="208"/>
      <c r="D308" s="191" t="s">
        <v>136</v>
      </c>
      <c r="E308" s="209" t="s">
        <v>1</v>
      </c>
      <c r="F308" s="210" t="s">
        <v>138</v>
      </c>
      <c r="G308" s="208"/>
      <c r="H308" s="211">
        <v>2068.02</v>
      </c>
      <c r="I308" s="212"/>
      <c r="J308" s="208"/>
      <c r="K308" s="208"/>
      <c r="L308" s="213"/>
      <c r="M308" s="214"/>
      <c r="N308" s="215"/>
      <c r="O308" s="215"/>
      <c r="P308" s="215"/>
      <c r="Q308" s="215"/>
      <c r="R308" s="215"/>
      <c r="S308" s="215"/>
      <c r="T308" s="216"/>
      <c r="AT308" s="217" t="s">
        <v>136</v>
      </c>
      <c r="AU308" s="217" t="s">
        <v>83</v>
      </c>
      <c r="AV308" s="13" t="s">
        <v>133</v>
      </c>
      <c r="AW308" s="13" t="s">
        <v>31</v>
      </c>
      <c r="AX308" s="13" t="s">
        <v>83</v>
      </c>
      <c r="AY308" s="217" t="s">
        <v>126</v>
      </c>
    </row>
    <row r="309" spans="1:65" s="2" customFormat="1" ht="21.75" customHeight="1">
      <c r="A309" s="33"/>
      <c r="B309" s="34"/>
      <c r="C309" s="228" t="s">
        <v>316</v>
      </c>
      <c r="D309" s="228" t="s">
        <v>433</v>
      </c>
      <c r="E309" s="229" t="s">
        <v>1945</v>
      </c>
      <c r="F309" s="230" t="s">
        <v>1946</v>
      </c>
      <c r="G309" s="231" t="s">
        <v>347</v>
      </c>
      <c r="H309" s="232">
        <v>111.48</v>
      </c>
      <c r="I309" s="233"/>
      <c r="J309" s="234">
        <f>ROUND(I309*H309,2)</f>
        <v>0</v>
      </c>
      <c r="K309" s="230" t="s">
        <v>131</v>
      </c>
      <c r="L309" s="38"/>
      <c r="M309" s="235" t="s">
        <v>1</v>
      </c>
      <c r="N309" s="236" t="s">
        <v>40</v>
      </c>
      <c r="O309" s="70"/>
      <c r="P309" s="187">
        <f>O309*H309</f>
        <v>0</v>
      </c>
      <c r="Q309" s="187">
        <v>0</v>
      </c>
      <c r="R309" s="187">
        <f>Q309*H309</f>
        <v>0</v>
      </c>
      <c r="S309" s="187">
        <v>0</v>
      </c>
      <c r="T309" s="188">
        <f>S309*H309</f>
        <v>0</v>
      </c>
      <c r="U309" s="33"/>
      <c r="V309" s="33"/>
      <c r="W309" s="33"/>
      <c r="X309" s="33"/>
      <c r="Y309" s="33"/>
      <c r="Z309" s="33"/>
      <c r="AA309" s="33"/>
      <c r="AB309" s="33"/>
      <c r="AC309" s="33"/>
      <c r="AD309" s="33"/>
      <c r="AE309" s="33"/>
      <c r="AR309" s="189" t="s">
        <v>796</v>
      </c>
      <c r="AT309" s="189" t="s">
        <v>433</v>
      </c>
      <c r="AU309" s="189" t="s">
        <v>83</v>
      </c>
      <c r="AY309" s="16" t="s">
        <v>126</v>
      </c>
      <c r="BE309" s="190">
        <f>IF(N309="základní",J309,0)</f>
        <v>0</v>
      </c>
      <c r="BF309" s="190">
        <f>IF(N309="snížená",J309,0)</f>
        <v>0</v>
      </c>
      <c r="BG309" s="190">
        <f>IF(N309="zákl. přenesená",J309,0)</f>
        <v>0</v>
      </c>
      <c r="BH309" s="190">
        <f>IF(N309="sníž. přenesená",J309,0)</f>
        <v>0</v>
      </c>
      <c r="BI309" s="190">
        <f>IF(N309="nulová",J309,0)</f>
        <v>0</v>
      </c>
      <c r="BJ309" s="16" t="s">
        <v>83</v>
      </c>
      <c r="BK309" s="190">
        <f>ROUND(I309*H309,2)</f>
        <v>0</v>
      </c>
      <c r="BL309" s="16" t="s">
        <v>796</v>
      </c>
      <c r="BM309" s="189" t="s">
        <v>1999</v>
      </c>
    </row>
    <row r="310" spans="1:65" s="2" customFormat="1" ht="58.5">
      <c r="A310" s="33"/>
      <c r="B310" s="34"/>
      <c r="C310" s="35"/>
      <c r="D310" s="191" t="s">
        <v>135</v>
      </c>
      <c r="E310" s="35"/>
      <c r="F310" s="192" t="s">
        <v>1948</v>
      </c>
      <c r="G310" s="35"/>
      <c r="H310" s="35"/>
      <c r="I310" s="193"/>
      <c r="J310" s="35"/>
      <c r="K310" s="35"/>
      <c r="L310" s="38"/>
      <c r="M310" s="194"/>
      <c r="N310" s="195"/>
      <c r="O310" s="70"/>
      <c r="P310" s="70"/>
      <c r="Q310" s="70"/>
      <c r="R310" s="70"/>
      <c r="S310" s="70"/>
      <c r="T310" s="71"/>
      <c r="U310" s="33"/>
      <c r="V310" s="33"/>
      <c r="W310" s="33"/>
      <c r="X310" s="33"/>
      <c r="Y310" s="33"/>
      <c r="Z310" s="33"/>
      <c r="AA310" s="33"/>
      <c r="AB310" s="33"/>
      <c r="AC310" s="33"/>
      <c r="AD310" s="33"/>
      <c r="AE310" s="33"/>
      <c r="AT310" s="16" t="s">
        <v>135</v>
      </c>
      <c r="AU310" s="16" t="s">
        <v>83</v>
      </c>
    </row>
    <row r="311" spans="1:65" s="12" customFormat="1" ht="11.25">
      <c r="B311" s="196"/>
      <c r="C311" s="197"/>
      <c r="D311" s="191" t="s">
        <v>136</v>
      </c>
      <c r="E311" s="198" t="s">
        <v>1</v>
      </c>
      <c r="F311" s="199" t="s">
        <v>1984</v>
      </c>
      <c r="G311" s="197"/>
      <c r="H311" s="200">
        <v>111.48</v>
      </c>
      <c r="I311" s="201"/>
      <c r="J311" s="197"/>
      <c r="K311" s="197"/>
      <c r="L311" s="202"/>
      <c r="M311" s="203"/>
      <c r="N311" s="204"/>
      <c r="O311" s="204"/>
      <c r="P311" s="204"/>
      <c r="Q311" s="204"/>
      <c r="R311" s="204"/>
      <c r="S311" s="204"/>
      <c r="T311" s="205"/>
      <c r="AT311" s="206" t="s">
        <v>136</v>
      </c>
      <c r="AU311" s="206" t="s">
        <v>83</v>
      </c>
      <c r="AV311" s="12" t="s">
        <v>85</v>
      </c>
      <c r="AW311" s="12" t="s">
        <v>31</v>
      </c>
      <c r="AX311" s="12" t="s">
        <v>75</v>
      </c>
      <c r="AY311" s="206" t="s">
        <v>126</v>
      </c>
    </row>
    <row r="312" spans="1:65" s="13" customFormat="1" ht="11.25">
      <c r="B312" s="207"/>
      <c r="C312" s="208"/>
      <c r="D312" s="191" t="s">
        <v>136</v>
      </c>
      <c r="E312" s="209" t="s">
        <v>1</v>
      </c>
      <c r="F312" s="210" t="s">
        <v>138</v>
      </c>
      <c r="G312" s="208"/>
      <c r="H312" s="211">
        <v>111.48</v>
      </c>
      <c r="I312" s="212"/>
      <c r="J312" s="208"/>
      <c r="K312" s="208"/>
      <c r="L312" s="213"/>
      <c r="M312" s="214"/>
      <c r="N312" s="215"/>
      <c r="O312" s="215"/>
      <c r="P312" s="215"/>
      <c r="Q312" s="215"/>
      <c r="R312" s="215"/>
      <c r="S312" s="215"/>
      <c r="T312" s="216"/>
      <c r="AT312" s="217" t="s">
        <v>136</v>
      </c>
      <c r="AU312" s="217" t="s">
        <v>83</v>
      </c>
      <c r="AV312" s="13" t="s">
        <v>133</v>
      </c>
      <c r="AW312" s="13" t="s">
        <v>31</v>
      </c>
      <c r="AX312" s="13" t="s">
        <v>83</v>
      </c>
      <c r="AY312" s="217" t="s">
        <v>126</v>
      </c>
    </row>
    <row r="313" spans="1:65" s="2" customFormat="1" ht="16.5" customHeight="1">
      <c r="A313" s="33"/>
      <c r="B313" s="34"/>
      <c r="C313" s="228" t="s">
        <v>321</v>
      </c>
      <c r="D313" s="228" t="s">
        <v>433</v>
      </c>
      <c r="E313" s="229" t="s">
        <v>1949</v>
      </c>
      <c r="F313" s="230" t="s">
        <v>1950</v>
      </c>
      <c r="G313" s="231" t="s">
        <v>347</v>
      </c>
      <c r="H313" s="232">
        <v>0.223</v>
      </c>
      <c r="I313" s="233"/>
      <c r="J313" s="234">
        <f>ROUND(I313*H313,2)</f>
        <v>0</v>
      </c>
      <c r="K313" s="230" t="s">
        <v>131</v>
      </c>
      <c r="L313" s="38"/>
      <c r="M313" s="235" t="s">
        <v>1</v>
      </c>
      <c r="N313" s="236" t="s">
        <v>40</v>
      </c>
      <c r="O313" s="70"/>
      <c r="P313" s="187">
        <f>O313*H313</f>
        <v>0</v>
      </c>
      <c r="Q313" s="187">
        <v>0</v>
      </c>
      <c r="R313" s="187">
        <f>Q313*H313</f>
        <v>0</v>
      </c>
      <c r="S313" s="187">
        <v>0</v>
      </c>
      <c r="T313" s="188">
        <f>S313*H313</f>
        <v>0</v>
      </c>
      <c r="U313" s="33"/>
      <c r="V313" s="33"/>
      <c r="W313" s="33"/>
      <c r="X313" s="33"/>
      <c r="Y313" s="33"/>
      <c r="Z313" s="33"/>
      <c r="AA313" s="33"/>
      <c r="AB313" s="33"/>
      <c r="AC313" s="33"/>
      <c r="AD313" s="33"/>
      <c r="AE313" s="33"/>
      <c r="AR313" s="189" t="s">
        <v>796</v>
      </c>
      <c r="AT313" s="189" t="s">
        <v>433</v>
      </c>
      <c r="AU313" s="189" t="s">
        <v>83</v>
      </c>
      <c r="AY313" s="16" t="s">
        <v>126</v>
      </c>
      <c r="BE313" s="190">
        <f>IF(N313="základní",J313,0)</f>
        <v>0</v>
      </c>
      <c r="BF313" s="190">
        <f>IF(N313="snížená",J313,0)</f>
        <v>0</v>
      </c>
      <c r="BG313" s="190">
        <f>IF(N313="zákl. přenesená",J313,0)</f>
        <v>0</v>
      </c>
      <c r="BH313" s="190">
        <f>IF(N313="sníž. přenesená",J313,0)</f>
        <v>0</v>
      </c>
      <c r="BI313" s="190">
        <f>IF(N313="nulová",J313,0)</f>
        <v>0</v>
      </c>
      <c r="BJ313" s="16" t="s">
        <v>83</v>
      </c>
      <c r="BK313" s="190">
        <f>ROUND(I313*H313,2)</f>
        <v>0</v>
      </c>
      <c r="BL313" s="16" t="s">
        <v>796</v>
      </c>
      <c r="BM313" s="189" t="s">
        <v>2000</v>
      </c>
    </row>
    <row r="314" spans="1:65" s="2" customFormat="1" ht="48.75">
      <c r="A314" s="33"/>
      <c r="B314" s="34"/>
      <c r="C314" s="35"/>
      <c r="D314" s="191" t="s">
        <v>135</v>
      </c>
      <c r="E314" s="35"/>
      <c r="F314" s="192" t="s">
        <v>1952</v>
      </c>
      <c r="G314" s="35"/>
      <c r="H314" s="35"/>
      <c r="I314" s="193"/>
      <c r="J314" s="35"/>
      <c r="K314" s="35"/>
      <c r="L314" s="38"/>
      <c r="M314" s="194"/>
      <c r="N314" s="195"/>
      <c r="O314" s="70"/>
      <c r="P314" s="70"/>
      <c r="Q314" s="70"/>
      <c r="R314" s="70"/>
      <c r="S314" s="70"/>
      <c r="T314" s="71"/>
      <c r="U314" s="33"/>
      <c r="V314" s="33"/>
      <c r="W314" s="33"/>
      <c r="X314" s="33"/>
      <c r="Y314" s="33"/>
      <c r="Z314" s="33"/>
      <c r="AA314" s="33"/>
      <c r="AB314" s="33"/>
      <c r="AC314" s="33"/>
      <c r="AD314" s="33"/>
      <c r="AE314" s="33"/>
      <c r="AT314" s="16" t="s">
        <v>135</v>
      </c>
      <c r="AU314" s="16" t="s">
        <v>83</v>
      </c>
    </row>
    <row r="315" spans="1:65" s="12" customFormat="1" ht="11.25">
      <c r="B315" s="196"/>
      <c r="C315" s="197"/>
      <c r="D315" s="191" t="s">
        <v>136</v>
      </c>
      <c r="E315" s="198" t="s">
        <v>1</v>
      </c>
      <c r="F315" s="199" t="s">
        <v>1965</v>
      </c>
      <c r="G315" s="197"/>
      <c r="H315" s="200">
        <v>0.223</v>
      </c>
      <c r="I315" s="201"/>
      <c r="J315" s="197"/>
      <c r="K315" s="197"/>
      <c r="L315" s="202"/>
      <c r="M315" s="203"/>
      <c r="N315" s="204"/>
      <c r="O315" s="204"/>
      <c r="P315" s="204"/>
      <c r="Q315" s="204"/>
      <c r="R315" s="204"/>
      <c r="S315" s="204"/>
      <c r="T315" s="205"/>
      <c r="AT315" s="206" t="s">
        <v>136</v>
      </c>
      <c r="AU315" s="206" t="s">
        <v>83</v>
      </c>
      <c r="AV315" s="12" t="s">
        <v>85</v>
      </c>
      <c r="AW315" s="12" t="s">
        <v>31</v>
      </c>
      <c r="AX315" s="12" t="s">
        <v>75</v>
      </c>
      <c r="AY315" s="206" t="s">
        <v>126</v>
      </c>
    </row>
    <row r="316" spans="1:65" s="13" customFormat="1" ht="11.25">
      <c r="B316" s="207"/>
      <c r="C316" s="208"/>
      <c r="D316" s="191" t="s">
        <v>136</v>
      </c>
      <c r="E316" s="209" t="s">
        <v>1</v>
      </c>
      <c r="F316" s="210" t="s">
        <v>138</v>
      </c>
      <c r="G316" s="208"/>
      <c r="H316" s="211">
        <v>0.223</v>
      </c>
      <c r="I316" s="212"/>
      <c r="J316" s="208"/>
      <c r="K316" s="208"/>
      <c r="L316" s="213"/>
      <c r="M316" s="214"/>
      <c r="N316" s="215"/>
      <c r="O316" s="215"/>
      <c r="P316" s="215"/>
      <c r="Q316" s="215"/>
      <c r="R316" s="215"/>
      <c r="S316" s="215"/>
      <c r="T316" s="216"/>
      <c r="AT316" s="217" t="s">
        <v>136</v>
      </c>
      <c r="AU316" s="217" t="s">
        <v>83</v>
      </c>
      <c r="AV316" s="13" t="s">
        <v>133</v>
      </c>
      <c r="AW316" s="13" t="s">
        <v>31</v>
      </c>
      <c r="AX316" s="13" t="s">
        <v>83</v>
      </c>
      <c r="AY316" s="217" t="s">
        <v>126</v>
      </c>
    </row>
    <row r="317" spans="1:65" s="11" customFormat="1" ht="25.9" customHeight="1">
      <c r="B317" s="163"/>
      <c r="C317" s="164"/>
      <c r="D317" s="165" t="s">
        <v>74</v>
      </c>
      <c r="E317" s="166" t="s">
        <v>2001</v>
      </c>
      <c r="F317" s="166" t="s">
        <v>1828</v>
      </c>
      <c r="G317" s="164"/>
      <c r="H317" s="164"/>
      <c r="I317" s="167"/>
      <c r="J317" s="168">
        <f>BK317</f>
        <v>0</v>
      </c>
      <c r="K317" s="164"/>
      <c r="L317" s="169"/>
      <c r="M317" s="170"/>
      <c r="N317" s="171"/>
      <c r="O317" s="171"/>
      <c r="P317" s="172">
        <f>SUM(P318:P393)</f>
        <v>0</v>
      </c>
      <c r="Q317" s="171"/>
      <c r="R317" s="172">
        <f>SUM(R318:R393)</f>
        <v>0</v>
      </c>
      <c r="S317" s="171"/>
      <c r="T317" s="173">
        <f>SUM(T318:T393)</f>
        <v>0</v>
      </c>
      <c r="AR317" s="174" t="s">
        <v>157</v>
      </c>
      <c r="AT317" s="175" t="s">
        <v>74</v>
      </c>
      <c r="AU317" s="175" t="s">
        <v>75</v>
      </c>
      <c r="AY317" s="174" t="s">
        <v>126</v>
      </c>
      <c r="BK317" s="176">
        <f>SUM(BK318:BK393)</f>
        <v>0</v>
      </c>
    </row>
    <row r="318" spans="1:65" s="2" customFormat="1" ht="55.5" customHeight="1">
      <c r="A318" s="33"/>
      <c r="B318" s="34"/>
      <c r="C318" s="228" t="s">
        <v>327</v>
      </c>
      <c r="D318" s="228" t="s">
        <v>433</v>
      </c>
      <c r="E318" s="229" t="s">
        <v>1859</v>
      </c>
      <c r="F318" s="230" t="s">
        <v>1860</v>
      </c>
      <c r="G318" s="231" t="s">
        <v>347</v>
      </c>
      <c r="H318" s="232">
        <v>4423.5640000000003</v>
      </c>
      <c r="I318" s="233"/>
      <c r="J318" s="234">
        <f>ROUND(I318*H318,2)</f>
        <v>0</v>
      </c>
      <c r="K318" s="230" t="s">
        <v>131</v>
      </c>
      <c r="L318" s="38"/>
      <c r="M318" s="235" t="s">
        <v>1</v>
      </c>
      <c r="N318" s="236" t="s">
        <v>40</v>
      </c>
      <c r="O318" s="70"/>
      <c r="P318" s="187">
        <f>O318*H318</f>
        <v>0</v>
      </c>
      <c r="Q318" s="187">
        <v>0</v>
      </c>
      <c r="R318" s="187">
        <f>Q318*H318</f>
        <v>0</v>
      </c>
      <c r="S318" s="187">
        <v>0</v>
      </c>
      <c r="T318" s="188">
        <f>S318*H318</f>
        <v>0</v>
      </c>
      <c r="U318" s="33"/>
      <c r="V318" s="33"/>
      <c r="W318" s="33"/>
      <c r="X318" s="33"/>
      <c r="Y318" s="33"/>
      <c r="Z318" s="33"/>
      <c r="AA318" s="33"/>
      <c r="AB318" s="33"/>
      <c r="AC318" s="33"/>
      <c r="AD318" s="33"/>
      <c r="AE318" s="33"/>
      <c r="AR318" s="189" t="s">
        <v>796</v>
      </c>
      <c r="AT318" s="189" t="s">
        <v>433</v>
      </c>
      <c r="AU318" s="189" t="s">
        <v>83</v>
      </c>
      <c r="AY318" s="16" t="s">
        <v>126</v>
      </c>
      <c r="BE318" s="190">
        <f>IF(N318="základní",J318,0)</f>
        <v>0</v>
      </c>
      <c r="BF318" s="190">
        <f>IF(N318="snížená",J318,0)</f>
        <v>0</v>
      </c>
      <c r="BG318" s="190">
        <f>IF(N318="zákl. přenesená",J318,0)</f>
        <v>0</v>
      </c>
      <c r="BH318" s="190">
        <f>IF(N318="sníž. přenesená",J318,0)</f>
        <v>0</v>
      </c>
      <c r="BI318" s="190">
        <f>IF(N318="nulová",J318,0)</f>
        <v>0</v>
      </c>
      <c r="BJ318" s="16" t="s">
        <v>83</v>
      </c>
      <c r="BK318" s="190">
        <f>ROUND(I318*H318,2)</f>
        <v>0</v>
      </c>
      <c r="BL318" s="16" t="s">
        <v>796</v>
      </c>
      <c r="BM318" s="189" t="s">
        <v>2002</v>
      </c>
    </row>
    <row r="319" spans="1:65" s="2" customFormat="1" ht="78">
      <c r="A319" s="33"/>
      <c r="B319" s="34"/>
      <c r="C319" s="35"/>
      <c r="D319" s="191" t="s">
        <v>135</v>
      </c>
      <c r="E319" s="35"/>
      <c r="F319" s="192" t="s">
        <v>1862</v>
      </c>
      <c r="G319" s="35"/>
      <c r="H319" s="35"/>
      <c r="I319" s="193"/>
      <c r="J319" s="35"/>
      <c r="K319" s="35"/>
      <c r="L319" s="38"/>
      <c r="M319" s="194"/>
      <c r="N319" s="195"/>
      <c r="O319" s="70"/>
      <c r="P319" s="70"/>
      <c r="Q319" s="70"/>
      <c r="R319" s="70"/>
      <c r="S319" s="70"/>
      <c r="T319" s="71"/>
      <c r="U319" s="33"/>
      <c r="V319" s="33"/>
      <c r="W319" s="33"/>
      <c r="X319" s="33"/>
      <c r="Y319" s="33"/>
      <c r="Z319" s="33"/>
      <c r="AA319" s="33"/>
      <c r="AB319" s="33"/>
      <c r="AC319" s="33"/>
      <c r="AD319" s="33"/>
      <c r="AE319" s="33"/>
      <c r="AT319" s="16" t="s">
        <v>135</v>
      </c>
      <c r="AU319" s="16" t="s">
        <v>83</v>
      </c>
    </row>
    <row r="320" spans="1:65" s="14" customFormat="1" ht="11.25">
      <c r="B320" s="218"/>
      <c r="C320" s="219"/>
      <c r="D320" s="191" t="s">
        <v>136</v>
      </c>
      <c r="E320" s="220" t="s">
        <v>1</v>
      </c>
      <c r="F320" s="221" t="s">
        <v>1865</v>
      </c>
      <c r="G320" s="219"/>
      <c r="H320" s="220" t="s">
        <v>1</v>
      </c>
      <c r="I320" s="222"/>
      <c r="J320" s="219"/>
      <c r="K320" s="219"/>
      <c r="L320" s="223"/>
      <c r="M320" s="224"/>
      <c r="N320" s="225"/>
      <c r="O320" s="225"/>
      <c r="P320" s="225"/>
      <c r="Q320" s="225"/>
      <c r="R320" s="225"/>
      <c r="S320" s="225"/>
      <c r="T320" s="226"/>
      <c r="AT320" s="227" t="s">
        <v>136</v>
      </c>
      <c r="AU320" s="227" t="s">
        <v>83</v>
      </c>
      <c r="AV320" s="14" t="s">
        <v>83</v>
      </c>
      <c r="AW320" s="14" t="s">
        <v>31</v>
      </c>
      <c r="AX320" s="14" t="s">
        <v>75</v>
      </c>
      <c r="AY320" s="227" t="s">
        <v>126</v>
      </c>
    </row>
    <row r="321" spans="1:65" s="12" customFormat="1" ht="11.25">
      <c r="B321" s="196"/>
      <c r="C321" s="197"/>
      <c r="D321" s="191" t="s">
        <v>136</v>
      </c>
      <c r="E321" s="198" t="s">
        <v>1</v>
      </c>
      <c r="F321" s="199" t="s">
        <v>2003</v>
      </c>
      <c r="G321" s="197"/>
      <c r="H321" s="200">
        <v>12.371</v>
      </c>
      <c r="I321" s="201"/>
      <c r="J321" s="197"/>
      <c r="K321" s="197"/>
      <c r="L321" s="202"/>
      <c r="M321" s="203"/>
      <c r="N321" s="204"/>
      <c r="O321" s="204"/>
      <c r="P321" s="204"/>
      <c r="Q321" s="204"/>
      <c r="R321" s="204"/>
      <c r="S321" s="204"/>
      <c r="T321" s="205"/>
      <c r="AT321" s="206" t="s">
        <v>136</v>
      </c>
      <c r="AU321" s="206" t="s">
        <v>83</v>
      </c>
      <c r="AV321" s="12" t="s">
        <v>85</v>
      </c>
      <c r="AW321" s="12" t="s">
        <v>31</v>
      </c>
      <c r="AX321" s="12" t="s">
        <v>75</v>
      </c>
      <c r="AY321" s="206" t="s">
        <v>126</v>
      </c>
    </row>
    <row r="322" spans="1:65" s="14" customFormat="1" ht="11.25">
      <c r="B322" s="218"/>
      <c r="C322" s="219"/>
      <c r="D322" s="191" t="s">
        <v>136</v>
      </c>
      <c r="E322" s="220" t="s">
        <v>1</v>
      </c>
      <c r="F322" s="221" t="s">
        <v>1867</v>
      </c>
      <c r="G322" s="219"/>
      <c r="H322" s="220" t="s">
        <v>1</v>
      </c>
      <c r="I322" s="222"/>
      <c r="J322" s="219"/>
      <c r="K322" s="219"/>
      <c r="L322" s="223"/>
      <c r="M322" s="224"/>
      <c r="N322" s="225"/>
      <c r="O322" s="225"/>
      <c r="P322" s="225"/>
      <c r="Q322" s="225"/>
      <c r="R322" s="225"/>
      <c r="S322" s="225"/>
      <c r="T322" s="226"/>
      <c r="AT322" s="227" t="s">
        <v>136</v>
      </c>
      <c r="AU322" s="227" t="s">
        <v>83</v>
      </c>
      <c r="AV322" s="14" t="s">
        <v>83</v>
      </c>
      <c r="AW322" s="14" t="s">
        <v>31</v>
      </c>
      <c r="AX322" s="14" t="s">
        <v>75</v>
      </c>
      <c r="AY322" s="227" t="s">
        <v>126</v>
      </c>
    </row>
    <row r="323" spans="1:65" s="12" customFormat="1" ht="11.25">
      <c r="B323" s="196"/>
      <c r="C323" s="197"/>
      <c r="D323" s="191" t="s">
        <v>136</v>
      </c>
      <c r="E323" s="198" t="s">
        <v>1</v>
      </c>
      <c r="F323" s="199" t="s">
        <v>2004</v>
      </c>
      <c r="G323" s="197"/>
      <c r="H323" s="200">
        <v>162.85499999999999</v>
      </c>
      <c r="I323" s="201"/>
      <c r="J323" s="197"/>
      <c r="K323" s="197"/>
      <c r="L323" s="202"/>
      <c r="M323" s="203"/>
      <c r="N323" s="204"/>
      <c r="O323" s="204"/>
      <c r="P323" s="204"/>
      <c r="Q323" s="204"/>
      <c r="R323" s="204"/>
      <c r="S323" s="204"/>
      <c r="T323" s="205"/>
      <c r="AT323" s="206" t="s">
        <v>136</v>
      </c>
      <c r="AU323" s="206" t="s">
        <v>83</v>
      </c>
      <c r="AV323" s="12" t="s">
        <v>85</v>
      </c>
      <c r="AW323" s="12" t="s">
        <v>31</v>
      </c>
      <c r="AX323" s="12" t="s">
        <v>75</v>
      </c>
      <c r="AY323" s="206" t="s">
        <v>126</v>
      </c>
    </row>
    <row r="324" spans="1:65" s="14" customFormat="1" ht="11.25">
      <c r="B324" s="218"/>
      <c r="C324" s="219"/>
      <c r="D324" s="191" t="s">
        <v>136</v>
      </c>
      <c r="E324" s="220" t="s">
        <v>1</v>
      </c>
      <c r="F324" s="221" t="s">
        <v>1869</v>
      </c>
      <c r="G324" s="219"/>
      <c r="H324" s="220" t="s">
        <v>1</v>
      </c>
      <c r="I324" s="222"/>
      <c r="J324" s="219"/>
      <c r="K324" s="219"/>
      <c r="L324" s="223"/>
      <c r="M324" s="224"/>
      <c r="N324" s="225"/>
      <c r="O324" s="225"/>
      <c r="P324" s="225"/>
      <c r="Q324" s="225"/>
      <c r="R324" s="225"/>
      <c r="S324" s="225"/>
      <c r="T324" s="226"/>
      <c r="AT324" s="227" t="s">
        <v>136</v>
      </c>
      <c r="AU324" s="227" t="s">
        <v>83</v>
      </c>
      <c r="AV324" s="14" t="s">
        <v>83</v>
      </c>
      <c r="AW324" s="14" t="s">
        <v>31</v>
      </c>
      <c r="AX324" s="14" t="s">
        <v>75</v>
      </c>
      <c r="AY324" s="227" t="s">
        <v>126</v>
      </c>
    </row>
    <row r="325" spans="1:65" s="12" customFormat="1" ht="11.25">
      <c r="B325" s="196"/>
      <c r="C325" s="197"/>
      <c r="D325" s="191" t="s">
        <v>136</v>
      </c>
      <c r="E325" s="198" t="s">
        <v>1</v>
      </c>
      <c r="F325" s="199" t="s">
        <v>2005</v>
      </c>
      <c r="G325" s="197"/>
      <c r="H325" s="200">
        <v>2.1000000000000001E-2</v>
      </c>
      <c r="I325" s="201"/>
      <c r="J325" s="197"/>
      <c r="K325" s="197"/>
      <c r="L325" s="202"/>
      <c r="M325" s="203"/>
      <c r="N325" s="204"/>
      <c r="O325" s="204"/>
      <c r="P325" s="204"/>
      <c r="Q325" s="204"/>
      <c r="R325" s="204"/>
      <c r="S325" s="204"/>
      <c r="T325" s="205"/>
      <c r="AT325" s="206" t="s">
        <v>136</v>
      </c>
      <c r="AU325" s="206" t="s">
        <v>83</v>
      </c>
      <c r="AV325" s="12" t="s">
        <v>85</v>
      </c>
      <c r="AW325" s="12" t="s">
        <v>31</v>
      </c>
      <c r="AX325" s="12" t="s">
        <v>75</v>
      </c>
      <c r="AY325" s="206" t="s">
        <v>126</v>
      </c>
    </row>
    <row r="326" spans="1:65" s="14" customFormat="1" ht="11.25">
      <c r="B326" s="218"/>
      <c r="C326" s="219"/>
      <c r="D326" s="191" t="s">
        <v>136</v>
      </c>
      <c r="E326" s="220" t="s">
        <v>1</v>
      </c>
      <c r="F326" s="221" t="s">
        <v>1871</v>
      </c>
      <c r="G326" s="219"/>
      <c r="H326" s="220" t="s">
        <v>1</v>
      </c>
      <c r="I326" s="222"/>
      <c r="J326" s="219"/>
      <c r="K326" s="219"/>
      <c r="L326" s="223"/>
      <c r="M326" s="224"/>
      <c r="N326" s="225"/>
      <c r="O326" s="225"/>
      <c r="P326" s="225"/>
      <c r="Q326" s="225"/>
      <c r="R326" s="225"/>
      <c r="S326" s="225"/>
      <c r="T326" s="226"/>
      <c r="AT326" s="227" t="s">
        <v>136</v>
      </c>
      <c r="AU326" s="227" t="s">
        <v>83</v>
      </c>
      <c r="AV326" s="14" t="s">
        <v>83</v>
      </c>
      <c r="AW326" s="14" t="s">
        <v>31</v>
      </c>
      <c r="AX326" s="14" t="s">
        <v>75</v>
      </c>
      <c r="AY326" s="227" t="s">
        <v>126</v>
      </c>
    </row>
    <row r="327" spans="1:65" s="12" customFormat="1" ht="11.25">
      <c r="B327" s="196"/>
      <c r="C327" s="197"/>
      <c r="D327" s="191" t="s">
        <v>136</v>
      </c>
      <c r="E327" s="198" t="s">
        <v>1</v>
      </c>
      <c r="F327" s="199" t="s">
        <v>2006</v>
      </c>
      <c r="G327" s="197"/>
      <c r="H327" s="200">
        <v>46.15</v>
      </c>
      <c r="I327" s="201"/>
      <c r="J327" s="197"/>
      <c r="K327" s="197"/>
      <c r="L327" s="202"/>
      <c r="M327" s="203"/>
      <c r="N327" s="204"/>
      <c r="O327" s="204"/>
      <c r="P327" s="204"/>
      <c r="Q327" s="204"/>
      <c r="R327" s="204"/>
      <c r="S327" s="204"/>
      <c r="T327" s="205"/>
      <c r="AT327" s="206" t="s">
        <v>136</v>
      </c>
      <c r="AU327" s="206" t="s">
        <v>83</v>
      </c>
      <c r="AV327" s="12" t="s">
        <v>85</v>
      </c>
      <c r="AW327" s="12" t="s">
        <v>31</v>
      </c>
      <c r="AX327" s="12" t="s">
        <v>75</v>
      </c>
      <c r="AY327" s="206" t="s">
        <v>126</v>
      </c>
    </row>
    <row r="328" spans="1:65" s="12" customFormat="1" ht="11.25">
      <c r="B328" s="196"/>
      <c r="C328" s="197"/>
      <c r="D328" s="191" t="s">
        <v>136</v>
      </c>
      <c r="E328" s="198" t="s">
        <v>1</v>
      </c>
      <c r="F328" s="199" t="s">
        <v>2007</v>
      </c>
      <c r="G328" s="197"/>
      <c r="H328" s="200">
        <v>670.54399999999998</v>
      </c>
      <c r="I328" s="201"/>
      <c r="J328" s="197"/>
      <c r="K328" s="197"/>
      <c r="L328" s="202"/>
      <c r="M328" s="203"/>
      <c r="N328" s="204"/>
      <c r="O328" s="204"/>
      <c r="P328" s="204"/>
      <c r="Q328" s="204"/>
      <c r="R328" s="204"/>
      <c r="S328" s="204"/>
      <c r="T328" s="205"/>
      <c r="AT328" s="206" t="s">
        <v>136</v>
      </c>
      <c r="AU328" s="206" t="s">
        <v>83</v>
      </c>
      <c r="AV328" s="12" t="s">
        <v>85</v>
      </c>
      <c r="AW328" s="12" t="s">
        <v>31</v>
      </c>
      <c r="AX328" s="12" t="s">
        <v>75</v>
      </c>
      <c r="AY328" s="206" t="s">
        <v>126</v>
      </c>
    </row>
    <row r="329" spans="1:65" s="12" customFormat="1" ht="11.25">
      <c r="B329" s="196"/>
      <c r="C329" s="197"/>
      <c r="D329" s="191" t="s">
        <v>136</v>
      </c>
      <c r="E329" s="198" t="s">
        <v>1</v>
      </c>
      <c r="F329" s="199" t="s">
        <v>2008</v>
      </c>
      <c r="G329" s="197"/>
      <c r="H329" s="200">
        <v>3525.84</v>
      </c>
      <c r="I329" s="201"/>
      <c r="J329" s="197"/>
      <c r="K329" s="197"/>
      <c r="L329" s="202"/>
      <c r="M329" s="203"/>
      <c r="N329" s="204"/>
      <c r="O329" s="204"/>
      <c r="P329" s="204"/>
      <c r="Q329" s="204"/>
      <c r="R329" s="204"/>
      <c r="S329" s="204"/>
      <c r="T329" s="205"/>
      <c r="AT329" s="206" t="s">
        <v>136</v>
      </c>
      <c r="AU329" s="206" t="s">
        <v>83</v>
      </c>
      <c r="AV329" s="12" t="s">
        <v>85</v>
      </c>
      <c r="AW329" s="12" t="s">
        <v>31</v>
      </c>
      <c r="AX329" s="12" t="s">
        <v>75</v>
      </c>
      <c r="AY329" s="206" t="s">
        <v>126</v>
      </c>
    </row>
    <row r="330" spans="1:65" s="12" customFormat="1" ht="11.25">
      <c r="B330" s="196"/>
      <c r="C330" s="197"/>
      <c r="D330" s="191" t="s">
        <v>136</v>
      </c>
      <c r="E330" s="198" t="s">
        <v>1</v>
      </c>
      <c r="F330" s="199" t="s">
        <v>2009</v>
      </c>
      <c r="G330" s="197"/>
      <c r="H330" s="200">
        <v>5.7830000000000004</v>
      </c>
      <c r="I330" s="201"/>
      <c r="J330" s="197"/>
      <c r="K330" s="197"/>
      <c r="L330" s="202"/>
      <c r="M330" s="203"/>
      <c r="N330" s="204"/>
      <c r="O330" s="204"/>
      <c r="P330" s="204"/>
      <c r="Q330" s="204"/>
      <c r="R330" s="204"/>
      <c r="S330" s="204"/>
      <c r="T330" s="205"/>
      <c r="AT330" s="206" t="s">
        <v>136</v>
      </c>
      <c r="AU330" s="206" t="s">
        <v>83</v>
      </c>
      <c r="AV330" s="12" t="s">
        <v>85</v>
      </c>
      <c r="AW330" s="12" t="s">
        <v>31</v>
      </c>
      <c r="AX330" s="12" t="s">
        <v>75</v>
      </c>
      <c r="AY330" s="206" t="s">
        <v>126</v>
      </c>
    </row>
    <row r="331" spans="1:65" s="13" customFormat="1" ht="11.25">
      <c r="B331" s="207"/>
      <c r="C331" s="208"/>
      <c r="D331" s="191" t="s">
        <v>136</v>
      </c>
      <c r="E331" s="209" t="s">
        <v>1</v>
      </c>
      <c r="F331" s="210" t="s">
        <v>138</v>
      </c>
      <c r="G331" s="208"/>
      <c r="H331" s="211">
        <v>4423.5640000000003</v>
      </c>
      <c r="I331" s="212"/>
      <c r="J331" s="208"/>
      <c r="K331" s="208"/>
      <c r="L331" s="213"/>
      <c r="M331" s="214"/>
      <c r="N331" s="215"/>
      <c r="O331" s="215"/>
      <c r="P331" s="215"/>
      <c r="Q331" s="215"/>
      <c r="R331" s="215"/>
      <c r="S331" s="215"/>
      <c r="T331" s="216"/>
      <c r="AT331" s="217" t="s">
        <v>136</v>
      </c>
      <c r="AU331" s="217" t="s">
        <v>83</v>
      </c>
      <c r="AV331" s="13" t="s">
        <v>133</v>
      </c>
      <c r="AW331" s="13" t="s">
        <v>31</v>
      </c>
      <c r="AX331" s="13" t="s">
        <v>83</v>
      </c>
      <c r="AY331" s="217" t="s">
        <v>126</v>
      </c>
    </row>
    <row r="332" spans="1:65" s="2" customFormat="1" ht="55.5" customHeight="1">
      <c r="A332" s="33"/>
      <c r="B332" s="34"/>
      <c r="C332" s="228" t="s">
        <v>333</v>
      </c>
      <c r="D332" s="228" t="s">
        <v>433</v>
      </c>
      <c r="E332" s="229" t="s">
        <v>1876</v>
      </c>
      <c r="F332" s="230" t="s">
        <v>1877</v>
      </c>
      <c r="G332" s="231" t="s">
        <v>347</v>
      </c>
      <c r="H332" s="232">
        <v>17638</v>
      </c>
      <c r="I332" s="233"/>
      <c r="J332" s="234">
        <f>ROUND(I332*H332,2)</f>
        <v>0</v>
      </c>
      <c r="K332" s="230" t="s">
        <v>131</v>
      </c>
      <c r="L332" s="38"/>
      <c r="M332" s="235" t="s">
        <v>1</v>
      </c>
      <c r="N332" s="236" t="s">
        <v>40</v>
      </c>
      <c r="O332" s="70"/>
      <c r="P332" s="187">
        <f>O332*H332</f>
        <v>0</v>
      </c>
      <c r="Q332" s="187">
        <v>0</v>
      </c>
      <c r="R332" s="187">
        <f>Q332*H332</f>
        <v>0</v>
      </c>
      <c r="S332" s="187">
        <v>0</v>
      </c>
      <c r="T332" s="188">
        <f>S332*H332</f>
        <v>0</v>
      </c>
      <c r="U332" s="33"/>
      <c r="V332" s="33"/>
      <c r="W332" s="33"/>
      <c r="X332" s="33"/>
      <c r="Y332" s="33"/>
      <c r="Z332" s="33"/>
      <c r="AA332" s="33"/>
      <c r="AB332" s="33"/>
      <c r="AC332" s="33"/>
      <c r="AD332" s="33"/>
      <c r="AE332" s="33"/>
      <c r="AR332" s="189" t="s">
        <v>796</v>
      </c>
      <c r="AT332" s="189" t="s">
        <v>433</v>
      </c>
      <c r="AU332" s="189" t="s">
        <v>83</v>
      </c>
      <c r="AY332" s="16" t="s">
        <v>126</v>
      </c>
      <c r="BE332" s="190">
        <f>IF(N332="základní",J332,0)</f>
        <v>0</v>
      </c>
      <c r="BF332" s="190">
        <f>IF(N332="snížená",J332,0)</f>
        <v>0</v>
      </c>
      <c r="BG332" s="190">
        <f>IF(N332="zákl. přenesená",J332,0)</f>
        <v>0</v>
      </c>
      <c r="BH332" s="190">
        <f>IF(N332="sníž. přenesená",J332,0)</f>
        <v>0</v>
      </c>
      <c r="BI332" s="190">
        <f>IF(N332="nulová",J332,0)</f>
        <v>0</v>
      </c>
      <c r="BJ332" s="16" t="s">
        <v>83</v>
      </c>
      <c r="BK332" s="190">
        <f>ROUND(I332*H332,2)</f>
        <v>0</v>
      </c>
      <c r="BL332" s="16" t="s">
        <v>796</v>
      </c>
      <c r="BM332" s="189" t="s">
        <v>2010</v>
      </c>
    </row>
    <row r="333" spans="1:65" s="2" customFormat="1" ht="78">
      <c r="A333" s="33"/>
      <c r="B333" s="34"/>
      <c r="C333" s="35"/>
      <c r="D333" s="191" t="s">
        <v>135</v>
      </c>
      <c r="E333" s="35"/>
      <c r="F333" s="192" t="s">
        <v>1879</v>
      </c>
      <c r="G333" s="35"/>
      <c r="H333" s="35"/>
      <c r="I333" s="193"/>
      <c r="J333" s="35"/>
      <c r="K333" s="35"/>
      <c r="L333" s="38"/>
      <c r="M333" s="194"/>
      <c r="N333" s="195"/>
      <c r="O333" s="70"/>
      <c r="P333" s="70"/>
      <c r="Q333" s="70"/>
      <c r="R333" s="70"/>
      <c r="S333" s="70"/>
      <c r="T333" s="71"/>
      <c r="U333" s="33"/>
      <c r="V333" s="33"/>
      <c r="W333" s="33"/>
      <c r="X333" s="33"/>
      <c r="Y333" s="33"/>
      <c r="Z333" s="33"/>
      <c r="AA333" s="33"/>
      <c r="AB333" s="33"/>
      <c r="AC333" s="33"/>
      <c r="AD333" s="33"/>
      <c r="AE333" s="33"/>
      <c r="AT333" s="16" t="s">
        <v>135</v>
      </c>
      <c r="AU333" s="16" t="s">
        <v>83</v>
      </c>
    </row>
    <row r="334" spans="1:65" s="14" customFormat="1" ht="11.25">
      <c r="B334" s="218"/>
      <c r="C334" s="219"/>
      <c r="D334" s="191" t="s">
        <v>136</v>
      </c>
      <c r="E334" s="220" t="s">
        <v>1</v>
      </c>
      <c r="F334" s="221" t="s">
        <v>1880</v>
      </c>
      <c r="G334" s="219"/>
      <c r="H334" s="220" t="s">
        <v>1</v>
      </c>
      <c r="I334" s="222"/>
      <c r="J334" s="219"/>
      <c r="K334" s="219"/>
      <c r="L334" s="223"/>
      <c r="M334" s="224"/>
      <c r="N334" s="225"/>
      <c r="O334" s="225"/>
      <c r="P334" s="225"/>
      <c r="Q334" s="225"/>
      <c r="R334" s="225"/>
      <c r="S334" s="225"/>
      <c r="T334" s="226"/>
      <c r="AT334" s="227" t="s">
        <v>136</v>
      </c>
      <c r="AU334" s="227" t="s">
        <v>83</v>
      </c>
      <c r="AV334" s="14" t="s">
        <v>83</v>
      </c>
      <c r="AW334" s="14" t="s">
        <v>31</v>
      </c>
      <c r="AX334" s="14" t="s">
        <v>75</v>
      </c>
      <c r="AY334" s="227" t="s">
        <v>126</v>
      </c>
    </row>
    <row r="335" spans="1:65" s="12" customFormat="1" ht="11.25">
      <c r="B335" s="196"/>
      <c r="C335" s="197"/>
      <c r="D335" s="191" t="s">
        <v>136</v>
      </c>
      <c r="E335" s="198" t="s">
        <v>1</v>
      </c>
      <c r="F335" s="199" t="s">
        <v>2011</v>
      </c>
      <c r="G335" s="197"/>
      <c r="H335" s="200">
        <v>17638</v>
      </c>
      <c r="I335" s="201"/>
      <c r="J335" s="197"/>
      <c r="K335" s="197"/>
      <c r="L335" s="202"/>
      <c r="M335" s="203"/>
      <c r="N335" s="204"/>
      <c r="O335" s="204"/>
      <c r="P335" s="204"/>
      <c r="Q335" s="204"/>
      <c r="R335" s="204"/>
      <c r="S335" s="204"/>
      <c r="T335" s="205"/>
      <c r="AT335" s="206" t="s">
        <v>136</v>
      </c>
      <c r="AU335" s="206" t="s">
        <v>83</v>
      </c>
      <c r="AV335" s="12" t="s">
        <v>85</v>
      </c>
      <c r="AW335" s="12" t="s">
        <v>31</v>
      </c>
      <c r="AX335" s="12" t="s">
        <v>75</v>
      </c>
      <c r="AY335" s="206" t="s">
        <v>126</v>
      </c>
    </row>
    <row r="336" spans="1:65" s="13" customFormat="1" ht="11.25">
      <c r="B336" s="207"/>
      <c r="C336" s="208"/>
      <c r="D336" s="191" t="s">
        <v>136</v>
      </c>
      <c r="E336" s="209" t="s">
        <v>1</v>
      </c>
      <c r="F336" s="210" t="s">
        <v>138</v>
      </c>
      <c r="G336" s="208"/>
      <c r="H336" s="211">
        <v>17638</v>
      </c>
      <c r="I336" s="212"/>
      <c r="J336" s="208"/>
      <c r="K336" s="208"/>
      <c r="L336" s="213"/>
      <c r="M336" s="214"/>
      <c r="N336" s="215"/>
      <c r="O336" s="215"/>
      <c r="P336" s="215"/>
      <c r="Q336" s="215"/>
      <c r="R336" s="215"/>
      <c r="S336" s="215"/>
      <c r="T336" s="216"/>
      <c r="AT336" s="217" t="s">
        <v>136</v>
      </c>
      <c r="AU336" s="217" t="s">
        <v>83</v>
      </c>
      <c r="AV336" s="13" t="s">
        <v>133</v>
      </c>
      <c r="AW336" s="13" t="s">
        <v>31</v>
      </c>
      <c r="AX336" s="13" t="s">
        <v>83</v>
      </c>
      <c r="AY336" s="217" t="s">
        <v>126</v>
      </c>
    </row>
    <row r="337" spans="1:65" s="2" customFormat="1" ht="66.75" customHeight="1">
      <c r="A337" s="33"/>
      <c r="B337" s="34"/>
      <c r="C337" s="228" t="s">
        <v>338</v>
      </c>
      <c r="D337" s="228" t="s">
        <v>433</v>
      </c>
      <c r="E337" s="229" t="s">
        <v>1978</v>
      </c>
      <c r="F337" s="230" t="s">
        <v>1979</v>
      </c>
      <c r="G337" s="231" t="s">
        <v>347</v>
      </c>
      <c r="H337" s="232">
        <v>110.15600000000001</v>
      </c>
      <c r="I337" s="233"/>
      <c r="J337" s="234">
        <f>ROUND(I337*H337,2)</f>
        <v>0</v>
      </c>
      <c r="K337" s="230" t="s">
        <v>131</v>
      </c>
      <c r="L337" s="38"/>
      <c r="M337" s="235" t="s">
        <v>1</v>
      </c>
      <c r="N337" s="236" t="s">
        <v>40</v>
      </c>
      <c r="O337" s="70"/>
      <c r="P337" s="187">
        <f>O337*H337</f>
        <v>0</v>
      </c>
      <c r="Q337" s="187">
        <v>0</v>
      </c>
      <c r="R337" s="187">
        <f>Q337*H337</f>
        <v>0</v>
      </c>
      <c r="S337" s="187">
        <v>0</v>
      </c>
      <c r="T337" s="188">
        <f>S337*H337</f>
        <v>0</v>
      </c>
      <c r="U337" s="33"/>
      <c r="V337" s="33"/>
      <c r="W337" s="33"/>
      <c r="X337" s="33"/>
      <c r="Y337" s="33"/>
      <c r="Z337" s="33"/>
      <c r="AA337" s="33"/>
      <c r="AB337" s="33"/>
      <c r="AC337" s="33"/>
      <c r="AD337" s="33"/>
      <c r="AE337" s="33"/>
      <c r="AR337" s="189" t="s">
        <v>796</v>
      </c>
      <c r="AT337" s="189" t="s">
        <v>433</v>
      </c>
      <c r="AU337" s="189" t="s">
        <v>83</v>
      </c>
      <c r="AY337" s="16" t="s">
        <v>126</v>
      </c>
      <c r="BE337" s="190">
        <f>IF(N337="základní",J337,0)</f>
        <v>0</v>
      </c>
      <c r="BF337" s="190">
        <f>IF(N337="snížená",J337,0)</f>
        <v>0</v>
      </c>
      <c r="BG337" s="190">
        <f>IF(N337="zákl. přenesená",J337,0)</f>
        <v>0</v>
      </c>
      <c r="BH337" s="190">
        <f>IF(N337="sníž. přenesená",J337,0)</f>
        <v>0</v>
      </c>
      <c r="BI337" s="190">
        <f>IF(N337="nulová",J337,0)</f>
        <v>0</v>
      </c>
      <c r="BJ337" s="16" t="s">
        <v>83</v>
      </c>
      <c r="BK337" s="190">
        <f>ROUND(I337*H337,2)</f>
        <v>0</v>
      </c>
      <c r="BL337" s="16" t="s">
        <v>796</v>
      </c>
      <c r="BM337" s="189" t="s">
        <v>2012</v>
      </c>
    </row>
    <row r="338" spans="1:65" s="2" customFormat="1" ht="78">
      <c r="A338" s="33"/>
      <c r="B338" s="34"/>
      <c r="C338" s="35"/>
      <c r="D338" s="191" t="s">
        <v>135</v>
      </c>
      <c r="E338" s="35"/>
      <c r="F338" s="192" t="s">
        <v>1981</v>
      </c>
      <c r="G338" s="35"/>
      <c r="H338" s="35"/>
      <c r="I338" s="193"/>
      <c r="J338" s="35"/>
      <c r="K338" s="35"/>
      <c r="L338" s="38"/>
      <c r="M338" s="194"/>
      <c r="N338" s="195"/>
      <c r="O338" s="70"/>
      <c r="P338" s="70"/>
      <c r="Q338" s="70"/>
      <c r="R338" s="70"/>
      <c r="S338" s="70"/>
      <c r="T338" s="71"/>
      <c r="U338" s="33"/>
      <c r="V338" s="33"/>
      <c r="W338" s="33"/>
      <c r="X338" s="33"/>
      <c r="Y338" s="33"/>
      <c r="Z338" s="33"/>
      <c r="AA338" s="33"/>
      <c r="AB338" s="33"/>
      <c r="AC338" s="33"/>
      <c r="AD338" s="33"/>
      <c r="AE338" s="33"/>
      <c r="AT338" s="16" t="s">
        <v>135</v>
      </c>
      <c r="AU338" s="16" t="s">
        <v>83</v>
      </c>
    </row>
    <row r="339" spans="1:65" s="14" customFormat="1" ht="11.25">
      <c r="B339" s="218"/>
      <c r="C339" s="219"/>
      <c r="D339" s="191" t="s">
        <v>136</v>
      </c>
      <c r="E339" s="220" t="s">
        <v>1</v>
      </c>
      <c r="F339" s="221" t="s">
        <v>1894</v>
      </c>
      <c r="G339" s="219"/>
      <c r="H339" s="220" t="s">
        <v>1</v>
      </c>
      <c r="I339" s="222"/>
      <c r="J339" s="219"/>
      <c r="K339" s="219"/>
      <c r="L339" s="223"/>
      <c r="M339" s="224"/>
      <c r="N339" s="225"/>
      <c r="O339" s="225"/>
      <c r="P339" s="225"/>
      <c r="Q339" s="225"/>
      <c r="R339" s="225"/>
      <c r="S339" s="225"/>
      <c r="T339" s="226"/>
      <c r="AT339" s="227" t="s">
        <v>136</v>
      </c>
      <c r="AU339" s="227" t="s">
        <v>83</v>
      </c>
      <c r="AV339" s="14" t="s">
        <v>83</v>
      </c>
      <c r="AW339" s="14" t="s">
        <v>31</v>
      </c>
      <c r="AX339" s="14" t="s">
        <v>75</v>
      </c>
      <c r="AY339" s="227" t="s">
        <v>126</v>
      </c>
    </row>
    <row r="340" spans="1:65" s="12" customFormat="1" ht="11.25">
      <c r="B340" s="196"/>
      <c r="C340" s="197"/>
      <c r="D340" s="191" t="s">
        <v>136</v>
      </c>
      <c r="E340" s="198" t="s">
        <v>1</v>
      </c>
      <c r="F340" s="199" t="s">
        <v>2013</v>
      </c>
      <c r="G340" s="197"/>
      <c r="H340" s="200">
        <v>97.275999999999996</v>
      </c>
      <c r="I340" s="201"/>
      <c r="J340" s="197"/>
      <c r="K340" s="197"/>
      <c r="L340" s="202"/>
      <c r="M340" s="203"/>
      <c r="N340" s="204"/>
      <c r="O340" s="204"/>
      <c r="P340" s="204"/>
      <c r="Q340" s="204"/>
      <c r="R340" s="204"/>
      <c r="S340" s="204"/>
      <c r="T340" s="205"/>
      <c r="AT340" s="206" t="s">
        <v>136</v>
      </c>
      <c r="AU340" s="206" t="s">
        <v>83</v>
      </c>
      <c r="AV340" s="12" t="s">
        <v>85</v>
      </c>
      <c r="AW340" s="12" t="s">
        <v>31</v>
      </c>
      <c r="AX340" s="12" t="s">
        <v>75</v>
      </c>
      <c r="AY340" s="206" t="s">
        <v>126</v>
      </c>
    </row>
    <row r="341" spans="1:65" s="14" customFormat="1" ht="11.25">
      <c r="B341" s="218"/>
      <c r="C341" s="219"/>
      <c r="D341" s="191" t="s">
        <v>136</v>
      </c>
      <c r="E341" s="220" t="s">
        <v>1</v>
      </c>
      <c r="F341" s="221" t="s">
        <v>1896</v>
      </c>
      <c r="G341" s="219"/>
      <c r="H341" s="220" t="s">
        <v>1</v>
      </c>
      <c r="I341" s="222"/>
      <c r="J341" s="219"/>
      <c r="K341" s="219"/>
      <c r="L341" s="223"/>
      <c r="M341" s="224"/>
      <c r="N341" s="225"/>
      <c r="O341" s="225"/>
      <c r="P341" s="225"/>
      <c r="Q341" s="225"/>
      <c r="R341" s="225"/>
      <c r="S341" s="225"/>
      <c r="T341" s="226"/>
      <c r="AT341" s="227" t="s">
        <v>136</v>
      </c>
      <c r="AU341" s="227" t="s">
        <v>83</v>
      </c>
      <c r="AV341" s="14" t="s">
        <v>83</v>
      </c>
      <c r="AW341" s="14" t="s">
        <v>31</v>
      </c>
      <c r="AX341" s="14" t="s">
        <v>75</v>
      </c>
      <c r="AY341" s="227" t="s">
        <v>126</v>
      </c>
    </row>
    <row r="342" spans="1:65" s="12" customFormat="1" ht="11.25">
      <c r="B342" s="196"/>
      <c r="C342" s="197"/>
      <c r="D342" s="191" t="s">
        <v>136</v>
      </c>
      <c r="E342" s="198" t="s">
        <v>1</v>
      </c>
      <c r="F342" s="199" t="s">
        <v>2014</v>
      </c>
      <c r="G342" s="197"/>
      <c r="H342" s="200">
        <v>12.88</v>
      </c>
      <c r="I342" s="201"/>
      <c r="J342" s="197"/>
      <c r="K342" s="197"/>
      <c r="L342" s="202"/>
      <c r="M342" s="203"/>
      <c r="N342" s="204"/>
      <c r="O342" s="204"/>
      <c r="P342" s="204"/>
      <c r="Q342" s="204"/>
      <c r="R342" s="204"/>
      <c r="S342" s="204"/>
      <c r="T342" s="205"/>
      <c r="AT342" s="206" t="s">
        <v>136</v>
      </c>
      <c r="AU342" s="206" t="s">
        <v>83</v>
      </c>
      <c r="AV342" s="12" t="s">
        <v>85</v>
      </c>
      <c r="AW342" s="12" t="s">
        <v>31</v>
      </c>
      <c r="AX342" s="12" t="s">
        <v>75</v>
      </c>
      <c r="AY342" s="206" t="s">
        <v>126</v>
      </c>
    </row>
    <row r="343" spans="1:65" s="13" customFormat="1" ht="11.25">
      <c r="B343" s="207"/>
      <c r="C343" s="208"/>
      <c r="D343" s="191" t="s">
        <v>136</v>
      </c>
      <c r="E343" s="209" t="s">
        <v>1</v>
      </c>
      <c r="F343" s="210" t="s">
        <v>138</v>
      </c>
      <c r="G343" s="208"/>
      <c r="H343" s="211">
        <v>110.15600000000001</v>
      </c>
      <c r="I343" s="212"/>
      <c r="J343" s="208"/>
      <c r="K343" s="208"/>
      <c r="L343" s="213"/>
      <c r="M343" s="214"/>
      <c r="N343" s="215"/>
      <c r="O343" s="215"/>
      <c r="P343" s="215"/>
      <c r="Q343" s="215"/>
      <c r="R343" s="215"/>
      <c r="S343" s="215"/>
      <c r="T343" s="216"/>
      <c r="AT343" s="217" t="s">
        <v>136</v>
      </c>
      <c r="AU343" s="217" t="s">
        <v>83</v>
      </c>
      <c r="AV343" s="13" t="s">
        <v>133</v>
      </c>
      <c r="AW343" s="13" t="s">
        <v>31</v>
      </c>
      <c r="AX343" s="13" t="s">
        <v>83</v>
      </c>
      <c r="AY343" s="217" t="s">
        <v>126</v>
      </c>
    </row>
    <row r="344" spans="1:65" s="2" customFormat="1" ht="66.75" customHeight="1">
      <c r="A344" s="33"/>
      <c r="B344" s="34"/>
      <c r="C344" s="228" t="s">
        <v>344</v>
      </c>
      <c r="D344" s="228" t="s">
        <v>433</v>
      </c>
      <c r="E344" s="229" t="s">
        <v>1898</v>
      </c>
      <c r="F344" s="230" t="s">
        <v>1899</v>
      </c>
      <c r="G344" s="231" t="s">
        <v>347</v>
      </c>
      <c r="H344" s="232">
        <v>779.49199999999996</v>
      </c>
      <c r="I344" s="233"/>
      <c r="J344" s="234">
        <f>ROUND(I344*H344,2)</f>
        <v>0</v>
      </c>
      <c r="K344" s="230" t="s">
        <v>131</v>
      </c>
      <c r="L344" s="38"/>
      <c r="M344" s="235" t="s">
        <v>1</v>
      </c>
      <c r="N344" s="236" t="s">
        <v>40</v>
      </c>
      <c r="O344" s="70"/>
      <c r="P344" s="187">
        <f>O344*H344</f>
        <v>0</v>
      </c>
      <c r="Q344" s="187">
        <v>0</v>
      </c>
      <c r="R344" s="187">
        <f>Q344*H344</f>
        <v>0</v>
      </c>
      <c r="S344" s="187">
        <v>0</v>
      </c>
      <c r="T344" s="188">
        <f>S344*H344</f>
        <v>0</v>
      </c>
      <c r="U344" s="33"/>
      <c r="V344" s="33"/>
      <c r="W344" s="33"/>
      <c r="X344" s="33"/>
      <c r="Y344" s="33"/>
      <c r="Z344" s="33"/>
      <c r="AA344" s="33"/>
      <c r="AB344" s="33"/>
      <c r="AC344" s="33"/>
      <c r="AD344" s="33"/>
      <c r="AE344" s="33"/>
      <c r="AR344" s="189" t="s">
        <v>796</v>
      </c>
      <c r="AT344" s="189" t="s">
        <v>433</v>
      </c>
      <c r="AU344" s="189" t="s">
        <v>83</v>
      </c>
      <c r="AY344" s="16" t="s">
        <v>126</v>
      </c>
      <c r="BE344" s="190">
        <f>IF(N344="základní",J344,0)</f>
        <v>0</v>
      </c>
      <c r="BF344" s="190">
        <f>IF(N344="snížená",J344,0)</f>
        <v>0</v>
      </c>
      <c r="BG344" s="190">
        <f>IF(N344="zákl. přenesená",J344,0)</f>
        <v>0</v>
      </c>
      <c r="BH344" s="190">
        <f>IF(N344="sníž. přenesená",J344,0)</f>
        <v>0</v>
      </c>
      <c r="BI344" s="190">
        <f>IF(N344="nulová",J344,0)</f>
        <v>0</v>
      </c>
      <c r="BJ344" s="16" t="s">
        <v>83</v>
      </c>
      <c r="BK344" s="190">
        <f>ROUND(I344*H344,2)</f>
        <v>0</v>
      </c>
      <c r="BL344" s="16" t="s">
        <v>796</v>
      </c>
      <c r="BM344" s="189" t="s">
        <v>2015</v>
      </c>
    </row>
    <row r="345" spans="1:65" s="2" customFormat="1" ht="78">
      <c r="A345" s="33"/>
      <c r="B345" s="34"/>
      <c r="C345" s="35"/>
      <c r="D345" s="191" t="s">
        <v>135</v>
      </c>
      <c r="E345" s="35"/>
      <c r="F345" s="192" t="s">
        <v>1901</v>
      </c>
      <c r="G345" s="35"/>
      <c r="H345" s="35"/>
      <c r="I345" s="193"/>
      <c r="J345" s="35"/>
      <c r="K345" s="35"/>
      <c r="L345" s="38"/>
      <c r="M345" s="194"/>
      <c r="N345" s="195"/>
      <c r="O345" s="70"/>
      <c r="P345" s="70"/>
      <c r="Q345" s="70"/>
      <c r="R345" s="70"/>
      <c r="S345" s="70"/>
      <c r="T345" s="71"/>
      <c r="U345" s="33"/>
      <c r="V345" s="33"/>
      <c r="W345" s="33"/>
      <c r="X345" s="33"/>
      <c r="Y345" s="33"/>
      <c r="Z345" s="33"/>
      <c r="AA345" s="33"/>
      <c r="AB345" s="33"/>
      <c r="AC345" s="33"/>
      <c r="AD345" s="33"/>
      <c r="AE345" s="33"/>
      <c r="AT345" s="16" t="s">
        <v>135</v>
      </c>
      <c r="AU345" s="16" t="s">
        <v>83</v>
      </c>
    </row>
    <row r="346" spans="1:65" s="14" customFormat="1" ht="11.25">
      <c r="B346" s="218"/>
      <c r="C346" s="219"/>
      <c r="D346" s="191" t="s">
        <v>136</v>
      </c>
      <c r="E346" s="220" t="s">
        <v>1</v>
      </c>
      <c r="F346" s="221" t="s">
        <v>1902</v>
      </c>
      <c r="G346" s="219"/>
      <c r="H346" s="220" t="s">
        <v>1</v>
      </c>
      <c r="I346" s="222"/>
      <c r="J346" s="219"/>
      <c r="K346" s="219"/>
      <c r="L346" s="223"/>
      <c r="M346" s="224"/>
      <c r="N346" s="225"/>
      <c r="O346" s="225"/>
      <c r="P346" s="225"/>
      <c r="Q346" s="225"/>
      <c r="R346" s="225"/>
      <c r="S346" s="225"/>
      <c r="T346" s="226"/>
      <c r="AT346" s="227" t="s">
        <v>136</v>
      </c>
      <c r="AU346" s="227" t="s">
        <v>83</v>
      </c>
      <c r="AV346" s="14" t="s">
        <v>83</v>
      </c>
      <c r="AW346" s="14" t="s">
        <v>31</v>
      </c>
      <c r="AX346" s="14" t="s">
        <v>75</v>
      </c>
      <c r="AY346" s="227" t="s">
        <v>126</v>
      </c>
    </row>
    <row r="347" spans="1:65" s="12" customFormat="1" ht="11.25">
      <c r="B347" s="196"/>
      <c r="C347" s="197"/>
      <c r="D347" s="191" t="s">
        <v>136</v>
      </c>
      <c r="E347" s="198" t="s">
        <v>1</v>
      </c>
      <c r="F347" s="199" t="s">
        <v>2016</v>
      </c>
      <c r="G347" s="197"/>
      <c r="H347" s="200">
        <v>779.49199999999996</v>
      </c>
      <c r="I347" s="201"/>
      <c r="J347" s="197"/>
      <c r="K347" s="197"/>
      <c r="L347" s="202"/>
      <c r="M347" s="203"/>
      <c r="N347" s="204"/>
      <c r="O347" s="204"/>
      <c r="P347" s="204"/>
      <c r="Q347" s="204"/>
      <c r="R347" s="204"/>
      <c r="S347" s="204"/>
      <c r="T347" s="205"/>
      <c r="AT347" s="206" t="s">
        <v>136</v>
      </c>
      <c r="AU347" s="206" t="s">
        <v>83</v>
      </c>
      <c r="AV347" s="12" t="s">
        <v>85</v>
      </c>
      <c r="AW347" s="12" t="s">
        <v>31</v>
      </c>
      <c r="AX347" s="12" t="s">
        <v>75</v>
      </c>
      <c r="AY347" s="206" t="s">
        <v>126</v>
      </c>
    </row>
    <row r="348" spans="1:65" s="13" customFormat="1" ht="11.25">
      <c r="B348" s="207"/>
      <c r="C348" s="208"/>
      <c r="D348" s="191" t="s">
        <v>136</v>
      </c>
      <c r="E348" s="209" t="s">
        <v>1</v>
      </c>
      <c r="F348" s="210" t="s">
        <v>138</v>
      </c>
      <c r="G348" s="208"/>
      <c r="H348" s="211">
        <v>779.49199999999996</v>
      </c>
      <c r="I348" s="212"/>
      <c r="J348" s="208"/>
      <c r="K348" s="208"/>
      <c r="L348" s="213"/>
      <c r="M348" s="214"/>
      <c r="N348" s="215"/>
      <c r="O348" s="215"/>
      <c r="P348" s="215"/>
      <c r="Q348" s="215"/>
      <c r="R348" s="215"/>
      <c r="S348" s="215"/>
      <c r="T348" s="216"/>
      <c r="AT348" s="217" t="s">
        <v>136</v>
      </c>
      <c r="AU348" s="217" t="s">
        <v>83</v>
      </c>
      <c r="AV348" s="13" t="s">
        <v>133</v>
      </c>
      <c r="AW348" s="13" t="s">
        <v>31</v>
      </c>
      <c r="AX348" s="13" t="s">
        <v>83</v>
      </c>
      <c r="AY348" s="217" t="s">
        <v>126</v>
      </c>
    </row>
    <row r="349" spans="1:65" s="2" customFormat="1" ht="66.75" customHeight="1">
      <c r="A349" s="33"/>
      <c r="B349" s="34"/>
      <c r="C349" s="228" t="s">
        <v>350</v>
      </c>
      <c r="D349" s="228" t="s">
        <v>433</v>
      </c>
      <c r="E349" s="229" t="s">
        <v>1904</v>
      </c>
      <c r="F349" s="230" t="s">
        <v>1905</v>
      </c>
      <c r="G349" s="231" t="s">
        <v>347</v>
      </c>
      <c r="H349" s="232">
        <v>53.316000000000003</v>
      </c>
      <c r="I349" s="233"/>
      <c r="J349" s="234">
        <f>ROUND(I349*H349,2)</f>
        <v>0</v>
      </c>
      <c r="K349" s="230" t="s">
        <v>131</v>
      </c>
      <c r="L349" s="38"/>
      <c r="M349" s="235" t="s">
        <v>1</v>
      </c>
      <c r="N349" s="236" t="s">
        <v>40</v>
      </c>
      <c r="O349" s="70"/>
      <c r="P349" s="187">
        <f>O349*H349</f>
        <v>0</v>
      </c>
      <c r="Q349" s="187">
        <v>0</v>
      </c>
      <c r="R349" s="187">
        <f>Q349*H349</f>
        <v>0</v>
      </c>
      <c r="S349" s="187">
        <v>0</v>
      </c>
      <c r="T349" s="188">
        <f>S349*H349</f>
        <v>0</v>
      </c>
      <c r="U349" s="33"/>
      <c r="V349" s="33"/>
      <c r="W349" s="33"/>
      <c r="X349" s="33"/>
      <c r="Y349" s="33"/>
      <c r="Z349" s="33"/>
      <c r="AA349" s="33"/>
      <c r="AB349" s="33"/>
      <c r="AC349" s="33"/>
      <c r="AD349" s="33"/>
      <c r="AE349" s="33"/>
      <c r="AR349" s="189" t="s">
        <v>796</v>
      </c>
      <c r="AT349" s="189" t="s">
        <v>433</v>
      </c>
      <c r="AU349" s="189" t="s">
        <v>83</v>
      </c>
      <c r="AY349" s="16" t="s">
        <v>126</v>
      </c>
      <c r="BE349" s="190">
        <f>IF(N349="základní",J349,0)</f>
        <v>0</v>
      </c>
      <c r="BF349" s="190">
        <f>IF(N349="snížená",J349,0)</f>
        <v>0</v>
      </c>
      <c r="BG349" s="190">
        <f>IF(N349="zákl. přenesená",J349,0)</f>
        <v>0</v>
      </c>
      <c r="BH349" s="190">
        <f>IF(N349="sníž. přenesená",J349,0)</f>
        <v>0</v>
      </c>
      <c r="BI349" s="190">
        <f>IF(N349="nulová",J349,0)</f>
        <v>0</v>
      </c>
      <c r="BJ349" s="16" t="s">
        <v>83</v>
      </c>
      <c r="BK349" s="190">
        <f>ROUND(I349*H349,2)</f>
        <v>0</v>
      </c>
      <c r="BL349" s="16" t="s">
        <v>796</v>
      </c>
      <c r="BM349" s="189" t="s">
        <v>2017</v>
      </c>
    </row>
    <row r="350" spans="1:65" s="2" customFormat="1" ht="78">
      <c r="A350" s="33"/>
      <c r="B350" s="34"/>
      <c r="C350" s="35"/>
      <c r="D350" s="191" t="s">
        <v>135</v>
      </c>
      <c r="E350" s="35"/>
      <c r="F350" s="192" t="s">
        <v>1907</v>
      </c>
      <c r="G350" s="35"/>
      <c r="H350" s="35"/>
      <c r="I350" s="193"/>
      <c r="J350" s="35"/>
      <c r="K350" s="35"/>
      <c r="L350" s="38"/>
      <c r="M350" s="194"/>
      <c r="N350" s="195"/>
      <c r="O350" s="70"/>
      <c r="P350" s="70"/>
      <c r="Q350" s="70"/>
      <c r="R350" s="70"/>
      <c r="S350" s="70"/>
      <c r="T350" s="71"/>
      <c r="U350" s="33"/>
      <c r="V350" s="33"/>
      <c r="W350" s="33"/>
      <c r="X350" s="33"/>
      <c r="Y350" s="33"/>
      <c r="Z350" s="33"/>
      <c r="AA350" s="33"/>
      <c r="AB350" s="33"/>
      <c r="AC350" s="33"/>
      <c r="AD350" s="33"/>
      <c r="AE350" s="33"/>
      <c r="AT350" s="16" t="s">
        <v>135</v>
      </c>
      <c r="AU350" s="16" t="s">
        <v>83</v>
      </c>
    </row>
    <row r="351" spans="1:65" s="14" customFormat="1" ht="11.25">
      <c r="B351" s="218"/>
      <c r="C351" s="219"/>
      <c r="D351" s="191" t="s">
        <v>136</v>
      </c>
      <c r="E351" s="220" t="s">
        <v>1</v>
      </c>
      <c r="F351" s="221" t="s">
        <v>1908</v>
      </c>
      <c r="G351" s="219"/>
      <c r="H351" s="220" t="s">
        <v>1</v>
      </c>
      <c r="I351" s="222"/>
      <c r="J351" s="219"/>
      <c r="K351" s="219"/>
      <c r="L351" s="223"/>
      <c r="M351" s="224"/>
      <c r="N351" s="225"/>
      <c r="O351" s="225"/>
      <c r="P351" s="225"/>
      <c r="Q351" s="225"/>
      <c r="R351" s="225"/>
      <c r="S351" s="225"/>
      <c r="T351" s="226"/>
      <c r="AT351" s="227" t="s">
        <v>136</v>
      </c>
      <c r="AU351" s="227" t="s">
        <v>83</v>
      </c>
      <c r="AV351" s="14" t="s">
        <v>83</v>
      </c>
      <c r="AW351" s="14" t="s">
        <v>31</v>
      </c>
      <c r="AX351" s="14" t="s">
        <v>75</v>
      </c>
      <c r="AY351" s="227" t="s">
        <v>126</v>
      </c>
    </row>
    <row r="352" spans="1:65" s="12" customFormat="1" ht="11.25">
      <c r="B352" s="196"/>
      <c r="C352" s="197"/>
      <c r="D352" s="191" t="s">
        <v>136</v>
      </c>
      <c r="E352" s="198" t="s">
        <v>1</v>
      </c>
      <c r="F352" s="199" t="s">
        <v>2018</v>
      </c>
      <c r="G352" s="197"/>
      <c r="H352" s="200">
        <v>31.14</v>
      </c>
      <c r="I352" s="201"/>
      <c r="J352" s="197"/>
      <c r="K352" s="197"/>
      <c r="L352" s="202"/>
      <c r="M352" s="203"/>
      <c r="N352" s="204"/>
      <c r="O352" s="204"/>
      <c r="P352" s="204"/>
      <c r="Q352" s="204"/>
      <c r="R352" s="204"/>
      <c r="S352" s="204"/>
      <c r="T352" s="205"/>
      <c r="AT352" s="206" t="s">
        <v>136</v>
      </c>
      <c r="AU352" s="206" t="s">
        <v>83</v>
      </c>
      <c r="AV352" s="12" t="s">
        <v>85</v>
      </c>
      <c r="AW352" s="12" t="s">
        <v>31</v>
      </c>
      <c r="AX352" s="12" t="s">
        <v>75</v>
      </c>
      <c r="AY352" s="206" t="s">
        <v>126</v>
      </c>
    </row>
    <row r="353" spans="1:65" s="14" customFormat="1" ht="11.25">
      <c r="B353" s="218"/>
      <c r="C353" s="219"/>
      <c r="D353" s="191" t="s">
        <v>136</v>
      </c>
      <c r="E353" s="220" t="s">
        <v>1</v>
      </c>
      <c r="F353" s="221" t="s">
        <v>2019</v>
      </c>
      <c r="G353" s="219"/>
      <c r="H353" s="220" t="s">
        <v>1</v>
      </c>
      <c r="I353" s="222"/>
      <c r="J353" s="219"/>
      <c r="K353" s="219"/>
      <c r="L353" s="223"/>
      <c r="M353" s="224"/>
      <c r="N353" s="225"/>
      <c r="O353" s="225"/>
      <c r="P353" s="225"/>
      <c r="Q353" s="225"/>
      <c r="R353" s="225"/>
      <c r="S353" s="225"/>
      <c r="T353" s="226"/>
      <c r="AT353" s="227" t="s">
        <v>136</v>
      </c>
      <c r="AU353" s="227" t="s">
        <v>83</v>
      </c>
      <c r="AV353" s="14" t="s">
        <v>83</v>
      </c>
      <c r="AW353" s="14" t="s">
        <v>31</v>
      </c>
      <c r="AX353" s="14" t="s">
        <v>75</v>
      </c>
      <c r="AY353" s="227" t="s">
        <v>126</v>
      </c>
    </row>
    <row r="354" spans="1:65" s="12" customFormat="1" ht="11.25">
      <c r="B354" s="196"/>
      <c r="C354" s="197"/>
      <c r="D354" s="191" t="s">
        <v>136</v>
      </c>
      <c r="E354" s="198" t="s">
        <v>1</v>
      </c>
      <c r="F354" s="199" t="s">
        <v>2020</v>
      </c>
      <c r="G354" s="197"/>
      <c r="H354" s="200">
        <v>17.786000000000001</v>
      </c>
      <c r="I354" s="201"/>
      <c r="J354" s="197"/>
      <c r="K354" s="197"/>
      <c r="L354" s="202"/>
      <c r="M354" s="203"/>
      <c r="N354" s="204"/>
      <c r="O354" s="204"/>
      <c r="P354" s="204"/>
      <c r="Q354" s="204"/>
      <c r="R354" s="204"/>
      <c r="S354" s="204"/>
      <c r="T354" s="205"/>
      <c r="AT354" s="206" t="s">
        <v>136</v>
      </c>
      <c r="AU354" s="206" t="s">
        <v>83</v>
      </c>
      <c r="AV354" s="12" t="s">
        <v>85</v>
      </c>
      <c r="AW354" s="12" t="s">
        <v>31</v>
      </c>
      <c r="AX354" s="12" t="s">
        <v>75</v>
      </c>
      <c r="AY354" s="206" t="s">
        <v>126</v>
      </c>
    </row>
    <row r="355" spans="1:65" s="14" customFormat="1" ht="11.25">
      <c r="B355" s="218"/>
      <c r="C355" s="219"/>
      <c r="D355" s="191" t="s">
        <v>136</v>
      </c>
      <c r="E355" s="220" t="s">
        <v>1</v>
      </c>
      <c r="F355" s="221" t="s">
        <v>1912</v>
      </c>
      <c r="G355" s="219"/>
      <c r="H355" s="220" t="s">
        <v>1</v>
      </c>
      <c r="I355" s="222"/>
      <c r="J355" s="219"/>
      <c r="K355" s="219"/>
      <c r="L355" s="223"/>
      <c r="M355" s="224"/>
      <c r="N355" s="225"/>
      <c r="O355" s="225"/>
      <c r="P355" s="225"/>
      <c r="Q355" s="225"/>
      <c r="R355" s="225"/>
      <c r="S355" s="225"/>
      <c r="T355" s="226"/>
      <c r="AT355" s="227" t="s">
        <v>136</v>
      </c>
      <c r="AU355" s="227" t="s">
        <v>83</v>
      </c>
      <c r="AV355" s="14" t="s">
        <v>83</v>
      </c>
      <c r="AW355" s="14" t="s">
        <v>31</v>
      </c>
      <c r="AX355" s="14" t="s">
        <v>75</v>
      </c>
      <c r="AY355" s="227" t="s">
        <v>126</v>
      </c>
    </row>
    <row r="356" spans="1:65" s="12" customFormat="1" ht="11.25">
      <c r="B356" s="196"/>
      <c r="C356" s="197"/>
      <c r="D356" s="191" t="s">
        <v>136</v>
      </c>
      <c r="E356" s="198" t="s">
        <v>1</v>
      </c>
      <c r="F356" s="199" t="s">
        <v>2021</v>
      </c>
      <c r="G356" s="197"/>
      <c r="H356" s="200">
        <v>4.3899999999999997</v>
      </c>
      <c r="I356" s="201"/>
      <c r="J356" s="197"/>
      <c r="K356" s="197"/>
      <c r="L356" s="202"/>
      <c r="M356" s="203"/>
      <c r="N356" s="204"/>
      <c r="O356" s="204"/>
      <c r="P356" s="204"/>
      <c r="Q356" s="204"/>
      <c r="R356" s="204"/>
      <c r="S356" s="204"/>
      <c r="T356" s="205"/>
      <c r="AT356" s="206" t="s">
        <v>136</v>
      </c>
      <c r="AU356" s="206" t="s">
        <v>83</v>
      </c>
      <c r="AV356" s="12" t="s">
        <v>85</v>
      </c>
      <c r="AW356" s="12" t="s">
        <v>31</v>
      </c>
      <c r="AX356" s="12" t="s">
        <v>75</v>
      </c>
      <c r="AY356" s="206" t="s">
        <v>126</v>
      </c>
    </row>
    <row r="357" spans="1:65" s="13" customFormat="1" ht="11.25">
      <c r="B357" s="207"/>
      <c r="C357" s="208"/>
      <c r="D357" s="191" t="s">
        <v>136</v>
      </c>
      <c r="E357" s="209" t="s">
        <v>1</v>
      </c>
      <c r="F357" s="210" t="s">
        <v>138</v>
      </c>
      <c r="G357" s="208"/>
      <c r="H357" s="211">
        <v>53.316000000000003</v>
      </c>
      <c r="I357" s="212"/>
      <c r="J357" s="208"/>
      <c r="K357" s="208"/>
      <c r="L357" s="213"/>
      <c r="M357" s="214"/>
      <c r="N357" s="215"/>
      <c r="O357" s="215"/>
      <c r="P357" s="215"/>
      <c r="Q357" s="215"/>
      <c r="R357" s="215"/>
      <c r="S357" s="215"/>
      <c r="T357" s="216"/>
      <c r="AT357" s="217" t="s">
        <v>136</v>
      </c>
      <c r="AU357" s="217" t="s">
        <v>83</v>
      </c>
      <c r="AV357" s="13" t="s">
        <v>133</v>
      </c>
      <c r="AW357" s="13" t="s">
        <v>31</v>
      </c>
      <c r="AX357" s="13" t="s">
        <v>83</v>
      </c>
      <c r="AY357" s="217" t="s">
        <v>126</v>
      </c>
    </row>
    <row r="358" spans="1:65" s="2" customFormat="1" ht="66.75" customHeight="1">
      <c r="A358" s="33"/>
      <c r="B358" s="34"/>
      <c r="C358" s="228" t="s">
        <v>355</v>
      </c>
      <c r="D358" s="228" t="s">
        <v>433</v>
      </c>
      <c r="E358" s="229" t="s">
        <v>1914</v>
      </c>
      <c r="F358" s="230" t="s">
        <v>1915</v>
      </c>
      <c r="G358" s="231" t="s">
        <v>347</v>
      </c>
      <c r="H358" s="232">
        <v>23.591999999999999</v>
      </c>
      <c r="I358" s="233"/>
      <c r="J358" s="234">
        <f>ROUND(I358*H358,2)</f>
        <v>0</v>
      </c>
      <c r="K358" s="230" t="s">
        <v>131</v>
      </c>
      <c r="L358" s="38"/>
      <c r="M358" s="235" t="s">
        <v>1</v>
      </c>
      <c r="N358" s="236" t="s">
        <v>40</v>
      </c>
      <c r="O358" s="70"/>
      <c r="P358" s="187">
        <f>O358*H358</f>
        <v>0</v>
      </c>
      <c r="Q358" s="187">
        <v>0</v>
      </c>
      <c r="R358" s="187">
        <f>Q358*H358</f>
        <v>0</v>
      </c>
      <c r="S358" s="187">
        <v>0</v>
      </c>
      <c r="T358" s="188">
        <f>S358*H358</f>
        <v>0</v>
      </c>
      <c r="U358" s="33"/>
      <c r="V358" s="33"/>
      <c r="W358" s="33"/>
      <c r="X358" s="33"/>
      <c r="Y358" s="33"/>
      <c r="Z358" s="33"/>
      <c r="AA358" s="33"/>
      <c r="AB358" s="33"/>
      <c r="AC358" s="33"/>
      <c r="AD358" s="33"/>
      <c r="AE358" s="33"/>
      <c r="AR358" s="189" t="s">
        <v>796</v>
      </c>
      <c r="AT358" s="189" t="s">
        <v>433</v>
      </c>
      <c r="AU358" s="189" t="s">
        <v>83</v>
      </c>
      <c r="AY358" s="16" t="s">
        <v>126</v>
      </c>
      <c r="BE358" s="190">
        <f>IF(N358="základní",J358,0)</f>
        <v>0</v>
      </c>
      <c r="BF358" s="190">
        <f>IF(N358="snížená",J358,0)</f>
        <v>0</v>
      </c>
      <c r="BG358" s="190">
        <f>IF(N358="zákl. přenesená",J358,0)</f>
        <v>0</v>
      </c>
      <c r="BH358" s="190">
        <f>IF(N358="sníž. přenesená",J358,0)</f>
        <v>0</v>
      </c>
      <c r="BI358" s="190">
        <f>IF(N358="nulová",J358,0)</f>
        <v>0</v>
      </c>
      <c r="BJ358" s="16" t="s">
        <v>83</v>
      </c>
      <c r="BK358" s="190">
        <f>ROUND(I358*H358,2)</f>
        <v>0</v>
      </c>
      <c r="BL358" s="16" t="s">
        <v>796</v>
      </c>
      <c r="BM358" s="189" t="s">
        <v>2022</v>
      </c>
    </row>
    <row r="359" spans="1:65" s="2" customFormat="1" ht="78">
      <c r="A359" s="33"/>
      <c r="B359" s="34"/>
      <c r="C359" s="35"/>
      <c r="D359" s="191" t="s">
        <v>135</v>
      </c>
      <c r="E359" s="35"/>
      <c r="F359" s="192" t="s">
        <v>1917</v>
      </c>
      <c r="G359" s="35"/>
      <c r="H359" s="35"/>
      <c r="I359" s="193"/>
      <c r="J359" s="35"/>
      <c r="K359" s="35"/>
      <c r="L359" s="38"/>
      <c r="M359" s="194"/>
      <c r="N359" s="195"/>
      <c r="O359" s="70"/>
      <c r="P359" s="70"/>
      <c r="Q359" s="70"/>
      <c r="R359" s="70"/>
      <c r="S359" s="70"/>
      <c r="T359" s="71"/>
      <c r="U359" s="33"/>
      <c r="V359" s="33"/>
      <c r="W359" s="33"/>
      <c r="X359" s="33"/>
      <c r="Y359" s="33"/>
      <c r="Z359" s="33"/>
      <c r="AA359" s="33"/>
      <c r="AB359" s="33"/>
      <c r="AC359" s="33"/>
      <c r="AD359" s="33"/>
      <c r="AE359" s="33"/>
      <c r="AT359" s="16" t="s">
        <v>135</v>
      </c>
      <c r="AU359" s="16" t="s">
        <v>83</v>
      </c>
    </row>
    <row r="360" spans="1:65" s="14" customFormat="1" ht="11.25">
      <c r="B360" s="218"/>
      <c r="C360" s="219"/>
      <c r="D360" s="191" t="s">
        <v>136</v>
      </c>
      <c r="E360" s="220" t="s">
        <v>1</v>
      </c>
      <c r="F360" s="221" t="s">
        <v>2023</v>
      </c>
      <c r="G360" s="219"/>
      <c r="H360" s="220" t="s">
        <v>1</v>
      </c>
      <c r="I360" s="222"/>
      <c r="J360" s="219"/>
      <c r="K360" s="219"/>
      <c r="L360" s="223"/>
      <c r="M360" s="224"/>
      <c r="N360" s="225"/>
      <c r="O360" s="225"/>
      <c r="P360" s="225"/>
      <c r="Q360" s="225"/>
      <c r="R360" s="225"/>
      <c r="S360" s="225"/>
      <c r="T360" s="226"/>
      <c r="AT360" s="227" t="s">
        <v>136</v>
      </c>
      <c r="AU360" s="227" t="s">
        <v>83</v>
      </c>
      <c r="AV360" s="14" t="s">
        <v>83</v>
      </c>
      <c r="AW360" s="14" t="s">
        <v>31</v>
      </c>
      <c r="AX360" s="14" t="s">
        <v>75</v>
      </c>
      <c r="AY360" s="227" t="s">
        <v>126</v>
      </c>
    </row>
    <row r="361" spans="1:65" s="12" customFormat="1" ht="11.25">
      <c r="B361" s="196"/>
      <c r="C361" s="197"/>
      <c r="D361" s="191" t="s">
        <v>136</v>
      </c>
      <c r="E361" s="198" t="s">
        <v>1</v>
      </c>
      <c r="F361" s="199" t="s">
        <v>2024</v>
      </c>
      <c r="G361" s="197"/>
      <c r="H361" s="200">
        <v>23.591999999999999</v>
      </c>
      <c r="I361" s="201"/>
      <c r="J361" s="197"/>
      <c r="K361" s="197"/>
      <c r="L361" s="202"/>
      <c r="M361" s="203"/>
      <c r="N361" s="204"/>
      <c r="O361" s="204"/>
      <c r="P361" s="204"/>
      <c r="Q361" s="204"/>
      <c r="R361" s="204"/>
      <c r="S361" s="204"/>
      <c r="T361" s="205"/>
      <c r="AT361" s="206" t="s">
        <v>136</v>
      </c>
      <c r="AU361" s="206" t="s">
        <v>83</v>
      </c>
      <c r="AV361" s="12" t="s">
        <v>85</v>
      </c>
      <c r="AW361" s="12" t="s">
        <v>31</v>
      </c>
      <c r="AX361" s="12" t="s">
        <v>75</v>
      </c>
      <c r="AY361" s="206" t="s">
        <v>126</v>
      </c>
    </row>
    <row r="362" spans="1:65" s="13" customFormat="1" ht="11.25">
      <c r="B362" s="207"/>
      <c r="C362" s="208"/>
      <c r="D362" s="191" t="s">
        <v>136</v>
      </c>
      <c r="E362" s="209" t="s">
        <v>1</v>
      </c>
      <c r="F362" s="210" t="s">
        <v>138</v>
      </c>
      <c r="G362" s="208"/>
      <c r="H362" s="211">
        <v>23.591999999999999</v>
      </c>
      <c r="I362" s="212"/>
      <c r="J362" s="208"/>
      <c r="K362" s="208"/>
      <c r="L362" s="213"/>
      <c r="M362" s="214"/>
      <c r="N362" s="215"/>
      <c r="O362" s="215"/>
      <c r="P362" s="215"/>
      <c r="Q362" s="215"/>
      <c r="R362" s="215"/>
      <c r="S362" s="215"/>
      <c r="T362" s="216"/>
      <c r="AT362" s="217" t="s">
        <v>136</v>
      </c>
      <c r="AU362" s="217" t="s">
        <v>83</v>
      </c>
      <c r="AV362" s="13" t="s">
        <v>133</v>
      </c>
      <c r="AW362" s="13" t="s">
        <v>31</v>
      </c>
      <c r="AX362" s="13" t="s">
        <v>83</v>
      </c>
      <c r="AY362" s="217" t="s">
        <v>126</v>
      </c>
    </row>
    <row r="363" spans="1:65" s="2" customFormat="1" ht="76.349999999999994" customHeight="1">
      <c r="A363" s="33"/>
      <c r="B363" s="34"/>
      <c r="C363" s="228" t="s">
        <v>191</v>
      </c>
      <c r="D363" s="228" t="s">
        <v>433</v>
      </c>
      <c r="E363" s="229" t="s">
        <v>1920</v>
      </c>
      <c r="F363" s="230" t="s">
        <v>1921</v>
      </c>
      <c r="G363" s="231" t="s">
        <v>347</v>
      </c>
      <c r="H363" s="232">
        <v>235.92</v>
      </c>
      <c r="I363" s="233"/>
      <c r="J363" s="234">
        <f>ROUND(I363*H363,2)</f>
        <v>0</v>
      </c>
      <c r="K363" s="230" t="s">
        <v>131</v>
      </c>
      <c r="L363" s="38"/>
      <c r="M363" s="235" t="s">
        <v>1</v>
      </c>
      <c r="N363" s="236" t="s">
        <v>40</v>
      </c>
      <c r="O363" s="70"/>
      <c r="P363" s="187">
        <f>O363*H363</f>
        <v>0</v>
      </c>
      <c r="Q363" s="187">
        <v>0</v>
      </c>
      <c r="R363" s="187">
        <f>Q363*H363</f>
        <v>0</v>
      </c>
      <c r="S363" s="187">
        <v>0</v>
      </c>
      <c r="T363" s="188">
        <f>S363*H363</f>
        <v>0</v>
      </c>
      <c r="U363" s="33"/>
      <c r="V363" s="33"/>
      <c r="W363" s="33"/>
      <c r="X363" s="33"/>
      <c r="Y363" s="33"/>
      <c r="Z363" s="33"/>
      <c r="AA363" s="33"/>
      <c r="AB363" s="33"/>
      <c r="AC363" s="33"/>
      <c r="AD363" s="33"/>
      <c r="AE363" s="33"/>
      <c r="AR363" s="189" t="s">
        <v>796</v>
      </c>
      <c r="AT363" s="189" t="s">
        <v>433</v>
      </c>
      <c r="AU363" s="189" t="s">
        <v>83</v>
      </c>
      <c r="AY363" s="16" t="s">
        <v>126</v>
      </c>
      <c r="BE363" s="190">
        <f>IF(N363="základní",J363,0)</f>
        <v>0</v>
      </c>
      <c r="BF363" s="190">
        <f>IF(N363="snížená",J363,0)</f>
        <v>0</v>
      </c>
      <c r="BG363" s="190">
        <f>IF(N363="zákl. přenesená",J363,0)</f>
        <v>0</v>
      </c>
      <c r="BH363" s="190">
        <f>IF(N363="sníž. přenesená",J363,0)</f>
        <v>0</v>
      </c>
      <c r="BI363" s="190">
        <f>IF(N363="nulová",J363,0)</f>
        <v>0</v>
      </c>
      <c r="BJ363" s="16" t="s">
        <v>83</v>
      </c>
      <c r="BK363" s="190">
        <f>ROUND(I363*H363,2)</f>
        <v>0</v>
      </c>
      <c r="BL363" s="16" t="s">
        <v>796</v>
      </c>
      <c r="BM363" s="189" t="s">
        <v>2025</v>
      </c>
    </row>
    <row r="364" spans="1:65" s="2" customFormat="1" ht="87.75">
      <c r="A364" s="33"/>
      <c r="B364" s="34"/>
      <c r="C364" s="35"/>
      <c r="D364" s="191" t="s">
        <v>135</v>
      </c>
      <c r="E364" s="35"/>
      <c r="F364" s="192" t="s">
        <v>1923</v>
      </c>
      <c r="G364" s="35"/>
      <c r="H364" s="35"/>
      <c r="I364" s="193"/>
      <c r="J364" s="35"/>
      <c r="K364" s="35"/>
      <c r="L364" s="38"/>
      <c r="M364" s="194"/>
      <c r="N364" s="195"/>
      <c r="O364" s="70"/>
      <c r="P364" s="70"/>
      <c r="Q364" s="70"/>
      <c r="R364" s="70"/>
      <c r="S364" s="70"/>
      <c r="T364" s="71"/>
      <c r="U364" s="33"/>
      <c r="V364" s="33"/>
      <c r="W364" s="33"/>
      <c r="X364" s="33"/>
      <c r="Y364" s="33"/>
      <c r="Z364" s="33"/>
      <c r="AA364" s="33"/>
      <c r="AB364" s="33"/>
      <c r="AC364" s="33"/>
      <c r="AD364" s="33"/>
      <c r="AE364" s="33"/>
      <c r="AT364" s="16" t="s">
        <v>135</v>
      </c>
      <c r="AU364" s="16" t="s">
        <v>83</v>
      </c>
    </row>
    <row r="365" spans="1:65" s="14" customFormat="1" ht="11.25">
      <c r="B365" s="218"/>
      <c r="C365" s="219"/>
      <c r="D365" s="191" t="s">
        <v>136</v>
      </c>
      <c r="E365" s="220" t="s">
        <v>1</v>
      </c>
      <c r="F365" s="221" t="s">
        <v>2026</v>
      </c>
      <c r="G365" s="219"/>
      <c r="H365" s="220" t="s">
        <v>1</v>
      </c>
      <c r="I365" s="222"/>
      <c r="J365" s="219"/>
      <c r="K365" s="219"/>
      <c r="L365" s="223"/>
      <c r="M365" s="224"/>
      <c r="N365" s="225"/>
      <c r="O365" s="225"/>
      <c r="P365" s="225"/>
      <c r="Q365" s="225"/>
      <c r="R365" s="225"/>
      <c r="S365" s="225"/>
      <c r="T365" s="226"/>
      <c r="AT365" s="227" t="s">
        <v>136</v>
      </c>
      <c r="AU365" s="227" t="s">
        <v>83</v>
      </c>
      <c r="AV365" s="14" t="s">
        <v>83</v>
      </c>
      <c r="AW365" s="14" t="s">
        <v>31</v>
      </c>
      <c r="AX365" s="14" t="s">
        <v>75</v>
      </c>
      <c r="AY365" s="227" t="s">
        <v>126</v>
      </c>
    </row>
    <row r="366" spans="1:65" s="12" customFormat="1" ht="11.25">
      <c r="B366" s="196"/>
      <c r="C366" s="197"/>
      <c r="D366" s="191" t="s">
        <v>136</v>
      </c>
      <c r="E366" s="198" t="s">
        <v>1</v>
      </c>
      <c r="F366" s="199" t="s">
        <v>2027</v>
      </c>
      <c r="G366" s="197"/>
      <c r="H366" s="200">
        <v>235.92</v>
      </c>
      <c r="I366" s="201"/>
      <c r="J366" s="197"/>
      <c r="K366" s="197"/>
      <c r="L366" s="202"/>
      <c r="M366" s="203"/>
      <c r="N366" s="204"/>
      <c r="O366" s="204"/>
      <c r="P366" s="204"/>
      <c r="Q366" s="204"/>
      <c r="R366" s="204"/>
      <c r="S366" s="204"/>
      <c r="T366" s="205"/>
      <c r="AT366" s="206" t="s">
        <v>136</v>
      </c>
      <c r="AU366" s="206" t="s">
        <v>83</v>
      </c>
      <c r="AV366" s="12" t="s">
        <v>85</v>
      </c>
      <c r="AW366" s="12" t="s">
        <v>31</v>
      </c>
      <c r="AX366" s="12" t="s">
        <v>75</v>
      </c>
      <c r="AY366" s="206" t="s">
        <v>126</v>
      </c>
    </row>
    <row r="367" spans="1:65" s="13" customFormat="1" ht="11.25">
      <c r="B367" s="207"/>
      <c r="C367" s="208"/>
      <c r="D367" s="191" t="s">
        <v>136</v>
      </c>
      <c r="E367" s="209" t="s">
        <v>1</v>
      </c>
      <c r="F367" s="210" t="s">
        <v>138</v>
      </c>
      <c r="G367" s="208"/>
      <c r="H367" s="211">
        <v>235.92</v>
      </c>
      <c r="I367" s="212"/>
      <c r="J367" s="208"/>
      <c r="K367" s="208"/>
      <c r="L367" s="213"/>
      <c r="M367" s="214"/>
      <c r="N367" s="215"/>
      <c r="O367" s="215"/>
      <c r="P367" s="215"/>
      <c r="Q367" s="215"/>
      <c r="R367" s="215"/>
      <c r="S367" s="215"/>
      <c r="T367" s="216"/>
      <c r="AT367" s="217" t="s">
        <v>136</v>
      </c>
      <c r="AU367" s="217" t="s">
        <v>83</v>
      </c>
      <c r="AV367" s="13" t="s">
        <v>133</v>
      </c>
      <c r="AW367" s="13" t="s">
        <v>31</v>
      </c>
      <c r="AX367" s="13" t="s">
        <v>83</v>
      </c>
      <c r="AY367" s="217" t="s">
        <v>126</v>
      </c>
    </row>
    <row r="368" spans="1:65" s="2" customFormat="1" ht="21.75" customHeight="1">
      <c r="A368" s="33"/>
      <c r="B368" s="34"/>
      <c r="C368" s="228" t="s">
        <v>372</v>
      </c>
      <c r="D368" s="228" t="s">
        <v>433</v>
      </c>
      <c r="E368" s="229" t="s">
        <v>1931</v>
      </c>
      <c r="F368" s="230" t="s">
        <v>1932</v>
      </c>
      <c r="G368" s="231" t="s">
        <v>347</v>
      </c>
      <c r="H368" s="232">
        <v>670.54399999999998</v>
      </c>
      <c r="I368" s="233"/>
      <c r="J368" s="234">
        <f>ROUND(I368*H368,2)</f>
        <v>0</v>
      </c>
      <c r="K368" s="230" t="s">
        <v>131</v>
      </c>
      <c r="L368" s="38"/>
      <c r="M368" s="235" t="s">
        <v>1</v>
      </c>
      <c r="N368" s="236" t="s">
        <v>40</v>
      </c>
      <c r="O368" s="70"/>
      <c r="P368" s="187">
        <f>O368*H368</f>
        <v>0</v>
      </c>
      <c r="Q368" s="187">
        <v>0</v>
      </c>
      <c r="R368" s="187">
        <f>Q368*H368</f>
        <v>0</v>
      </c>
      <c r="S368" s="187">
        <v>0</v>
      </c>
      <c r="T368" s="188">
        <f>S368*H368</f>
        <v>0</v>
      </c>
      <c r="U368" s="33"/>
      <c r="V368" s="33"/>
      <c r="W368" s="33"/>
      <c r="X368" s="33"/>
      <c r="Y368" s="33"/>
      <c r="Z368" s="33"/>
      <c r="AA368" s="33"/>
      <c r="AB368" s="33"/>
      <c r="AC368" s="33"/>
      <c r="AD368" s="33"/>
      <c r="AE368" s="33"/>
      <c r="AR368" s="189" t="s">
        <v>796</v>
      </c>
      <c r="AT368" s="189" t="s">
        <v>433</v>
      </c>
      <c r="AU368" s="189" t="s">
        <v>83</v>
      </c>
      <c r="AY368" s="16" t="s">
        <v>126</v>
      </c>
      <c r="BE368" s="190">
        <f>IF(N368="základní",J368,0)</f>
        <v>0</v>
      </c>
      <c r="BF368" s="190">
        <f>IF(N368="snížená",J368,0)</f>
        <v>0</v>
      </c>
      <c r="BG368" s="190">
        <f>IF(N368="zákl. přenesená",J368,0)</f>
        <v>0</v>
      </c>
      <c r="BH368" s="190">
        <f>IF(N368="sníž. přenesená",J368,0)</f>
        <v>0</v>
      </c>
      <c r="BI368" s="190">
        <f>IF(N368="nulová",J368,0)</f>
        <v>0</v>
      </c>
      <c r="BJ368" s="16" t="s">
        <v>83</v>
      </c>
      <c r="BK368" s="190">
        <f>ROUND(I368*H368,2)</f>
        <v>0</v>
      </c>
      <c r="BL368" s="16" t="s">
        <v>796</v>
      </c>
      <c r="BM368" s="189" t="s">
        <v>2028</v>
      </c>
    </row>
    <row r="369" spans="1:65" s="2" customFormat="1" ht="58.5">
      <c r="A369" s="33"/>
      <c r="B369" s="34"/>
      <c r="C369" s="35"/>
      <c r="D369" s="191" t="s">
        <v>135</v>
      </c>
      <c r="E369" s="35"/>
      <c r="F369" s="192" t="s">
        <v>1934</v>
      </c>
      <c r="G369" s="35"/>
      <c r="H369" s="35"/>
      <c r="I369" s="193"/>
      <c r="J369" s="35"/>
      <c r="K369" s="35"/>
      <c r="L369" s="38"/>
      <c r="M369" s="194"/>
      <c r="N369" s="195"/>
      <c r="O369" s="70"/>
      <c r="P369" s="70"/>
      <c r="Q369" s="70"/>
      <c r="R369" s="70"/>
      <c r="S369" s="70"/>
      <c r="T369" s="71"/>
      <c r="U369" s="33"/>
      <c r="V369" s="33"/>
      <c r="W369" s="33"/>
      <c r="X369" s="33"/>
      <c r="Y369" s="33"/>
      <c r="Z369" s="33"/>
      <c r="AA369" s="33"/>
      <c r="AB369" s="33"/>
      <c r="AC369" s="33"/>
      <c r="AD369" s="33"/>
      <c r="AE369" s="33"/>
      <c r="AT369" s="16" t="s">
        <v>135</v>
      </c>
      <c r="AU369" s="16" t="s">
        <v>83</v>
      </c>
    </row>
    <row r="370" spans="1:65" s="14" customFormat="1" ht="11.25">
      <c r="B370" s="218"/>
      <c r="C370" s="219"/>
      <c r="D370" s="191" t="s">
        <v>136</v>
      </c>
      <c r="E370" s="220" t="s">
        <v>1</v>
      </c>
      <c r="F370" s="221" t="s">
        <v>1935</v>
      </c>
      <c r="G370" s="219"/>
      <c r="H370" s="220" t="s">
        <v>1</v>
      </c>
      <c r="I370" s="222"/>
      <c r="J370" s="219"/>
      <c r="K370" s="219"/>
      <c r="L370" s="223"/>
      <c r="M370" s="224"/>
      <c r="N370" s="225"/>
      <c r="O370" s="225"/>
      <c r="P370" s="225"/>
      <c r="Q370" s="225"/>
      <c r="R370" s="225"/>
      <c r="S370" s="225"/>
      <c r="T370" s="226"/>
      <c r="AT370" s="227" t="s">
        <v>136</v>
      </c>
      <c r="AU370" s="227" t="s">
        <v>83</v>
      </c>
      <c r="AV370" s="14" t="s">
        <v>83</v>
      </c>
      <c r="AW370" s="14" t="s">
        <v>31</v>
      </c>
      <c r="AX370" s="14" t="s">
        <v>75</v>
      </c>
      <c r="AY370" s="227" t="s">
        <v>126</v>
      </c>
    </row>
    <row r="371" spans="1:65" s="12" customFormat="1" ht="11.25">
      <c r="B371" s="196"/>
      <c r="C371" s="197"/>
      <c r="D371" s="191" t="s">
        <v>136</v>
      </c>
      <c r="E371" s="198" t="s">
        <v>1</v>
      </c>
      <c r="F371" s="199" t="s">
        <v>2029</v>
      </c>
      <c r="G371" s="197"/>
      <c r="H371" s="200">
        <v>24.143999999999998</v>
      </c>
      <c r="I371" s="201"/>
      <c r="J371" s="197"/>
      <c r="K371" s="197"/>
      <c r="L371" s="202"/>
      <c r="M371" s="203"/>
      <c r="N371" s="204"/>
      <c r="O371" s="204"/>
      <c r="P371" s="204"/>
      <c r="Q371" s="204"/>
      <c r="R371" s="204"/>
      <c r="S371" s="204"/>
      <c r="T371" s="205"/>
      <c r="AT371" s="206" t="s">
        <v>136</v>
      </c>
      <c r="AU371" s="206" t="s">
        <v>83</v>
      </c>
      <c r="AV371" s="12" t="s">
        <v>85</v>
      </c>
      <c r="AW371" s="12" t="s">
        <v>31</v>
      </c>
      <c r="AX371" s="12" t="s">
        <v>75</v>
      </c>
      <c r="AY371" s="206" t="s">
        <v>126</v>
      </c>
    </row>
    <row r="372" spans="1:65" s="14" customFormat="1" ht="11.25">
      <c r="B372" s="218"/>
      <c r="C372" s="219"/>
      <c r="D372" s="191" t="s">
        <v>136</v>
      </c>
      <c r="E372" s="220" t="s">
        <v>1</v>
      </c>
      <c r="F372" s="221" t="s">
        <v>1937</v>
      </c>
      <c r="G372" s="219"/>
      <c r="H372" s="220" t="s">
        <v>1</v>
      </c>
      <c r="I372" s="222"/>
      <c r="J372" s="219"/>
      <c r="K372" s="219"/>
      <c r="L372" s="223"/>
      <c r="M372" s="224"/>
      <c r="N372" s="225"/>
      <c r="O372" s="225"/>
      <c r="P372" s="225"/>
      <c r="Q372" s="225"/>
      <c r="R372" s="225"/>
      <c r="S372" s="225"/>
      <c r="T372" s="226"/>
      <c r="AT372" s="227" t="s">
        <v>136</v>
      </c>
      <c r="AU372" s="227" t="s">
        <v>83</v>
      </c>
      <c r="AV372" s="14" t="s">
        <v>83</v>
      </c>
      <c r="AW372" s="14" t="s">
        <v>31</v>
      </c>
      <c r="AX372" s="14" t="s">
        <v>75</v>
      </c>
      <c r="AY372" s="227" t="s">
        <v>126</v>
      </c>
    </row>
    <row r="373" spans="1:65" s="12" customFormat="1" ht="11.25">
      <c r="B373" s="196"/>
      <c r="C373" s="197"/>
      <c r="D373" s="191" t="s">
        <v>136</v>
      </c>
      <c r="E373" s="198" t="s">
        <v>1</v>
      </c>
      <c r="F373" s="199" t="s">
        <v>2030</v>
      </c>
      <c r="G373" s="197"/>
      <c r="H373" s="200">
        <v>646.4</v>
      </c>
      <c r="I373" s="201"/>
      <c r="J373" s="197"/>
      <c r="K373" s="197"/>
      <c r="L373" s="202"/>
      <c r="M373" s="203"/>
      <c r="N373" s="204"/>
      <c r="O373" s="204"/>
      <c r="P373" s="204"/>
      <c r="Q373" s="204"/>
      <c r="R373" s="204"/>
      <c r="S373" s="204"/>
      <c r="T373" s="205"/>
      <c r="AT373" s="206" t="s">
        <v>136</v>
      </c>
      <c r="AU373" s="206" t="s">
        <v>83</v>
      </c>
      <c r="AV373" s="12" t="s">
        <v>85</v>
      </c>
      <c r="AW373" s="12" t="s">
        <v>31</v>
      </c>
      <c r="AX373" s="12" t="s">
        <v>75</v>
      </c>
      <c r="AY373" s="206" t="s">
        <v>126</v>
      </c>
    </row>
    <row r="374" spans="1:65" s="13" customFormat="1" ht="11.25">
      <c r="B374" s="207"/>
      <c r="C374" s="208"/>
      <c r="D374" s="191" t="s">
        <v>136</v>
      </c>
      <c r="E374" s="209" t="s">
        <v>1</v>
      </c>
      <c r="F374" s="210" t="s">
        <v>138</v>
      </c>
      <c r="G374" s="208"/>
      <c r="H374" s="211">
        <v>670.54399999999998</v>
      </c>
      <c r="I374" s="212"/>
      <c r="J374" s="208"/>
      <c r="K374" s="208"/>
      <c r="L374" s="213"/>
      <c r="M374" s="214"/>
      <c r="N374" s="215"/>
      <c r="O374" s="215"/>
      <c r="P374" s="215"/>
      <c r="Q374" s="215"/>
      <c r="R374" s="215"/>
      <c r="S374" s="215"/>
      <c r="T374" s="216"/>
      <c r="AT374" s="217" t="s">
        <v>136</v>
      </c>
      <c r="AU374" s="217" t="s">
        <v>83</v>
      </c>
      <c r="AV374" s="13" t="s">
        <v>133</v>
      </c>
      <c r="AW374" s="13" t="s">
        <v>31</v>
      </c>
      <c r="AX374" s="13" t="s">
        <v>83</v>
      </c>
      <c r="AY374" s="217" t="s">
        <v>126</v>
      </c>
    </row>
    <row r="375" spans="1:65" s="2" customFormat="1" ht="24.2" customHeight="1">
      <c r="A375" s="33"/>
      <c r="B375" s="34"/>
      <c r="C375" s="228" t="s">
        <v>231</v>
      </c>
      <c r="D375" s="228" t="s">
        <v>433</v>
      </c>
      <c r="E375" s="229" t="s">
        <v>1939</v>
      </c>
      <c r="F375" s="230" t="s">
        <v>1940</v>
      </c>
      <c r="G375" s="231" t="s">
        <v>347</v>
      </c>
      <c r="H375" s="232">
        <v>3525.84</v>
      </c>
      <c r="I375" s="233"/>
      <c r="J375" s="234">
        <f>ROUND(I375*H375,2)</f>
        <v>0</v>
      </c>
      <c r="K375" s="230" t="s">
        <v>131</v>
      </c>
      <c r="L375" s="38"/>
      <c r="M375" s="235" t="s">
        <v>1</v>
      </c>
      <c r="N375" s="236" t="s">
        <v>40</v>
      </c>
      <c r="O375" s="70"/>
      <c r="P375" s="187">
        <f>O375*H375</f>
        <v>0</v>
      </c>
      <c r="Q375" s="187">
        <v>0</v>
      </c>
      <c r="R375" s="187">
        <f>Q375*H375</f>
        <v>0</v>
      </c>
      <c r="S375" s="187">
        <v>0</v>
      </c>
      <c r="T375" s="188">
        <f>S375*H375</f>
        <v>0</v>
      </c>
      <c r="U375" s="33"/>
      <c r="V375" s="33"/>
      <c r="W375" s="33"/>
      <c r="X375" s="33"/>
      <c r="Y375" s="33"/>
      <c r="Z375" s="33"/>
      <c r="AA375" s="33"/>
      <c r="AB375" s="33"/>
      <c r="AC375" s="33"/>
      <c r="AD375" s="33"/>
      <c r="AE375" s="33"/>
      <c r="AR375" s="189" t="s">
        <v>796</v>
      </c>
      <c r="AT375" s="189" t="s">
        <v>433</v>
      </c>
      <c r="AU375" s="189" t="s">
        <v>83</v>
      </c>
      <c r="AY375" s="16" t="s">
        <v>126</v>
      </c>
      <c r="BE375" s="190">
        <f>IF(N375="základní",J375,0)</f>
        <v>0</v>
      </c>
      <c r="BF375" s="190">
        <f>IF(N375="snížená",J375,0)</f>
        <v>0</v>
      </c>
      <c r="BG375" s="190">
        <f>IF(N375="zákl. přenesená",J375,0)</f>
        <v>0</v>
      </c>
      <c r="BH375" s="190">
        <f>IF(N375="sníž. přenesená",J375,0)</f>
        <v>0</v>
      </c>
      <c r="BI375" s="190">
        <f>IF(N375="nulová",J375,0)</f>
        <v>0</v>
      </c>
      <c r="BJ375" s="16" t="s">
        <v>83</v>
      </c>
      <c r="BK375" s="190">
        <f>ROUND(I375*H375,2)</f>
        <v>0</v>
      </c>
      <c r="BL375" s="16" t="s">
        <v>796</v>
      </c>
      <c r="BM375" s="189" t="s">
        <v>2031</v>
      </c>
    </row>
    <row r="376" spans="1:65" s="2" customFormat="1" ht="58.5">
      <c r="A376" s="33"/>
      <c r="B376" s="34"/>
      <c r="C376" s="35"/>
      <c r="D376" s="191" t="s">
        <v>135</v>
      </c>
      <c r="E376" s="35"/>
      <c r="F376" s="192" t="s">
        <v>1942</v>
      </c>
      <c r="G376" s="35"/>
      <c r="H376" s="35"/>
      <c r="I376" s="193"/>
      <c r="J376" s="35"/>
      <c r="K376" s="35"/>
      <c r="L376" s="38"/>
      <c r="M376" s="194"/>
      <c r="N376" s="195"/>
      <c r="O376" s="70"/>
      <c r="P376" s="70"/>
      <c r="Q376" s="70"/>
      <c r="R376" s="70"/>
      <c r="S376" s="70"/>
      <c r="T376" s="71"/>
      <c r="U376" s="33"/>
      <c r="V376" s="33"/>
      <c r="W376" s="33"/>
      <c r="X376" s="33"/>
      <c r="Y376" s="33"/>
      <c r="Z376" s="33"/>
      <c r="AA376" s="33"/>
      <c r="AB376" s="33"/>
      <c r="AC376" s="33"/>
      <c r="AD376" s="33"/>
      <c r="AE376" s="33"/>
      <c r="AT376" s="16" t="s">
        <v>135</v>
      </c>
      <c r="AU376" s="16" t="s">
        <v>83</v>
      </c>
    </row>
    <row r="377" spans="1:65" s="14" customFormat="1" ht="11.25">
      <c r="B377" s="218"/>
      <c r="C377" s="219"/>
      <c r="D377" s="191" t="s">
        <v>136</v>
      </c>
      <c r="E377" s="220" t="s">
        <v>1</v>
      </c>
      <c r="F377" s="221" t="s">
        <v>1943</v>
      </c>
      <c r="G377" s="219"/>
      <c r="H377" s="220" t="s">
        <v>1</v>
      </c>
      <c r="I377" s="222"/>
      <c r="J377" s="219"/>
      <c r="K377" s="219"/>
      <c r="L377" s="223"/>
      <c r="M377" s="224"/>
      <c r="N377" s="225"/>
      <c r="O377" s="225"/>
      <c r="P377" s="225"/>
      <c r="Q377" s="225"/>
      <c r="R377" s="225"/>
      <c r="S377" s="225"/>
      <c r="T377" s="226"/>
      <c r="AT377" s="227" t="s">
        <v>136</v>
      </c>
      <c r="AU377" s="227" t="s">
        <v>83</v>
      </c>
      <c r="AV377" s="14" t="s">
        <v>83</v>
      </c>
      <c r="AW377" s="14" t="s">
        <v>31</v>
      </c>
      <c r="AX377" s="14" t="s">
        <v>75</v>
      </c>
      <c r="AY377" s="227" t="s">
        <v>126</v>
      </c>
    </row>
    <row r="378" spans="1:65" s="12" customFormat="1" ht="11.25">
      <c r="B378" s="196"/>
      <c r="C378" s="197"/>
      <c r="D378" s="191" t="s">
        <v>136</v>
      </c>
      <c r="E378" s="198" t="s">
        <v>1</v>
      </c>
      <c r="F378" s="199" t="s">
        <v>2032</v>
      </c>
      <c r="G378" s="197"/>
      <c r="H378" s="200">
        <v>3525.84</v>
      </c>
      <c r="I378" s="201"/>
      <c r="J378" s="197"/>
      <c r="K378" s="197"/>
      <c r="L378" s="202"/>
      <c r="M378" s="203"/>
      <c r="N378" s="204"/>
      <c r="O378" s="204"/>
      <c r="P378" s="204"/>
      <c r="Q378" s="204"/>
      <c r="R378" s="204"/>
      <c r="S378" s="204"/>
      <c r="T378" s="205"/>
      <c r="AT378" s="206" t="s">
        <v>136</v>
      </c>
      <c r="AU378" s="206" t="s">
        <v>83</v>
      </c>
      <c r="AV378" s="12" t="s">
        <v>85</v>
      </c>
      <c r="AW378" s="12" t="s">
        <v>31</v>
      </c>
      <c r="AX378" s="12" t="s">
        <v>75</v>
      </c>
      <c r="AY378" s="206" t="s">
        <v>126</v>
      </c>
    </row>
    <row r="379" spans="1:65" s="13" customFormat="1" ht="11.25">
      <c r="B379" s="207"/>
      <c r="C379" s="208"/>
      <c r="D379" s="191" t="s">
        <v>136</v>
      </c>
      <c r="E379" s="209" t="s">
        <v>1</v>
      </c>
      <c r="F379" s="210" t="s">
        <v>138</v>
      </c>
      <c r="G379" s="208"/>
      <c r="H379" s="211">
        <v>3525.84</v>
      </c>
      <c r="I379" s="212"/>
      <c r="J379" s="208"/>
      <c r="K379" s="208"/>
      <c r="L379" s="213"/>
      <c r="M379" s="214"/>
      <c r="N379" s="215"/>
      <c r="O379" s="215"/>
      <c r="P379" s="215"/>
      <c r="Q379" s="215"/>
      <c r="R379" s="215"/>
      <c r="S379" s="215"/>
      <c r="T379" s="216"/>
      <c r="AT379" s="217" t="s">
        <v>136</v>
      </c>
      <c r="AU379" s="217" t="s">
        <v>83</v>
      </c>
      <c r="AV379" s="13" t="s">
        <v>133</v>
      </c>
      <c r="AW379" s="13" t="s">
        <v>31</v>
      </c>
      <c r="AX379" s="13" t="s">
        <v>83</v>
      </c>
      <c r="AY379" s="217" t="s">
        <v>126</v>
      </c>
    </row>
    <row r="380" spans="1:65" s="2" customFormat="1" ht="21.75" customHeight="1">
      <c r="A380" s="33"/>
      <c r="B380" s="34"/>
      <c r="C380" s="228" t="s">
        <v>394</v>
      </c>
      <c r="D380" s="228" t="s">
        <v>433</v>
      </c>
      <c r="E380" s="229" t="s">
        <v>1945</v>
      </c>
      <c r="F380" s="230" t="s">
        <v>1946</v>
      </c>
      <c r="G380" s="231" t="s">
        <v>347</v>
      </c>
      <c r="H380" s="232">
        <v>779.49199999999996</v>
      </c>
      <c r="I380" s="233"/>
      <c r="J380" s="234">
        <f>ROUND(I380*H380,2)</f>
        <v>0</v>
      </c>
      <c r="K380" s="230" t="s">
        <v>131</v>
      </c>
      <c r="L380" s="38"/>
      <c r="M380" s="235" t="s">
        <v>1</v>
      </c>
      <c r="N380" s="236" t="s">
        <v>40</v>
      </c>
      <c r="O380" s="70"/>
      <c r="P380" s="187">
        <f>O380*H380</f>
        <v>0</v>
      </c>
      <c r="Q380" s="187">
        <v>0</v>
      </c>
      <c r="R380" s="187">
        <f>Q380*H380</f>
        <v>0</v>
      </c>
      <c r="S380" s="187">
        <v>0</v>
      </c>
      <c r="T380" s="188">
        <f>S380*H380</f>
        <v>0</v>
      </c>
      <c r="U380" s="33"/>
      <c r="V380" s="33"/>
      <c r="W380" s="33"/>
      <c r="X380" s="33"/>
      <c r="Y380" s="33"/>
      <c r="Z380" s="33"/>
      <c r="AA380" s="33"/>
      <c r="AB380" s="33"/>
      <c r="AC380" s="33"/>
      <c r="AD380" s="33"/>
      <c r="AE380" s="33"/>
      <c r="AR380" s="189" t="s">
        <v>796</v>
      </c>
      <c r="AT380" s="189" t="s">
        <v>433</v>
      </c>
      <c r="AU380" s="189" t="s">
        <v>83</v>
      </c>
      <c r="AY380" s="16" t="s">
        <v>126</v>
      </c>
      <c r="BE380" s="190">
        <f>IF(N380="základní",J380,0)</f>
        <v>0</v>
      </c>
      <c r="BF380" s="190">
        <f>IF(N380="snížená",J380,0)</f>
        <v>0</v>
      </c>
      <c r="BG380" s="190">
        <f>IF(N380="zákl. přenesená",J380,0)</f>
        <v>0</v>
      </c>
      <c r="BH380" s="190">
        <f>IF(N380="sníž. přenesená",J380,0)</f>
        <v>0</v>
      </c>
      <c r="BI380" s="190">
        <f>IF(N380="nulová",J380,0)</f>
        <v>0</v>
      </c>
      <c r="BJ380" s="16" t="s">
        <v>83</v>
      </c>
      <c r="BK380" s="190">
        <f>ROUND(I380*H380,2)</f>
        <v>0</v>
      </c>
      <c r="BL380" s="16" t="s">
        <v>796</v>
      </c>
      <c r="BM380" s="189" t="s">
        <v>2033</v>
      </c>
    </row>
    <row r="381" spans="1:65" s="2" customFormat="1" ht="58.5">
      <c r="A381" s="33"/>
      <c r="B381" s="34"/>
      <c r="C381" s="35"/>
      <c r="D381" s="191" t="s">
        <v>135</v>
      </c>
      <c r="E381" s="35"/>
      <c r="F381" s="192" t="s">
        <v>1948</v>
      </c>
      <c r="G381" s="35"/>
      <c r="H381" s="35"/>
      <c r="I381" s="193"/>
      <c r="J381" s="35"/>
      <c r="K381" s="35"/>
      <c r="L381" s="38"/>
      <c r="M381" s="194"/>
      <c r="N381" s="195"/>
      <c r="O381" s="70"/>
      <c r="P381" s="70"/>
      <c r="Q381" s="70"/>
      <c r="R381" s="70"/>
      <c r="S381" s="70"/>
      <c r="T381" s="71"/>
      <c r="U381" s="33"/>
      <c r="V381" s="33"/>
      <c r="W381" s="33"/>
      <c r="X381" s="33"/>
      <c r="Y381" s="33"/>
      <c r="Z381" s="33"/>
      <c r="AA381" s="33"/>
      <c r="AB381" s="33"/>
      <c r="AC381" s="33"/>
      <c r="AD381" s="33"/>
      <c r="AE381" s="33"/>
      <c r="AT381" s="16" t="s">
        <v>135</v>
      </c>
      <c r="AU381" s="16" t="s">
        <v>83</v>
      </c>
    </row>
    <row r="382" spans="1:65" s="12" customFormat="1" ht="11.25">
      <c r="B382" s="196"/>
      <c r="C382" s="197"/>
      <c r="D382" s="191" t="s">
        <v>136</v>
      </c>
      <c r="E382" s="198" t="s">
        <v>1</v>
      </c>
      <c r="F382" s="199" t="s">
        <v>2016</v>
      </c>
      <c r="G382" s="197"/>
      <c r="H382" s="200">
        <v>779.49199999999996</v>
      </c>
      <c r="I382" s="201"/>
      <c r="J382" s="197"/>
      <c r="K382" s="197"/>
      <c r="L382" s="202"/>
      <c r="M382" s="203"/>
      <c r="N382" s="204"/>
      <c r="O382" s="204"/>
      <c r="P382" s="204"/>
      <c r="Q382" s="204"/>
      <c r="R382" s="204"/>
      <c r="S382" s="204"/>
      <c r="T382" s="205"/>
      <c r="AT382" s="206" t="s">
        <v>136</v>
      </c>
      <c r="AU382" s="206" t="s">
        <v>83</v>
      </c>
      <c r="AV382" s="12" t="s">
        <v>85</v>
      </c>
      <c r="AW382" s="12" t="s">
        <v>31</v>
      </c>
      <c r="AX382" s="12" t="s">
        <v>75</v>
      </c>
      <c r="AY382" s="206" t="s">
        <v>126</v>
      </c>
    </row>
    <row r="383" spans="1:65" s="13" customFormat="1" ht="11.25">
      <c r="B383" s="207"/>
      <c r="C383" s="208"/>
      <c r="D383" s="191" t="s">
        <v>136</v>
      </c>
      <c r="E383" s="209" t="s">
        <v>1</v>
      </c>
      <c r="F383" s="210" t="s">
        <v>138</v>
      </c>
      <c r="G383" s="208"/>
      <c r="H383" s="211">
        <v>779.49199999999996</v>
      </c>
      <c r="I383" s="212"/>
      <c r="J383" s="208"/>
      <c r="K383" s="208"/>
      <c r="L383" s="213"/>
      <c r="M383" s="214"/>
      <c r="N383" s="215"/>
      <c r="O383" s="215"/>
      <c r="P383" s="215"/>
      <c r="Q383" s="215"/>
      <c r="R383" s="215"/>
      <c r="S383" s="215"/>
      <c r="T383" s="216"/>
      <c r="AT383" s="217" t="s">
        <v>136</v>
      </c>
      <c r="AU383" s="217" t="s">
        <v>83</v>
      </c>
      <c r="AV383" s="13" t="s">
        <v>133</v>
      </c>
      <c r="AW383" s="13" t="s">
        <v>31</v>
      </c>
      <c r="AX383" s="13" t="s">
        <v>83</v>
      </c>
      <c r="AY383" s="217" t="s">
        <v>126</v>
      </c>
    </row>
    <row r="384" spans="1:65" s="2" customFormat="1" ht="16.5" customHeight="1">
      <c r="A384" s="33"/>
      <c r="B384" s="34"/>
      <c r="C384" s="228" t="s">
        <v>399</v>
      </c>
      <c r="D384" s="228" t="s">
        <v>433</v>
      </c>
      <c r="E384" s="229" t="s">
        <v>1949</v>
      </c>
      <c r="F384" s="230" t="s">
        <v>1950</v>
      </c>
      <c r="G384" s="231" t="s">
        <v>347</v>
      </c>
      <c r="H384" s="232">
        <v>5.7830000000000004</v>
      </c>
      <c r="I384" s="233"/>
      <c r="J384" s="234">
        <f>ROUND(I384*H384,2)</f>
        <v>0</v>
      </c>
      <c r="K384" s="230" t="s">
        <v>131</v>
      </c>
      <c r="L384" s="38"/>
      <c r="M384" s="235" t="s">
        <v>1</v>
      </c>
      <c r="N384" s="236" t="s">
        <v>40</v>
      </c>
      <c r="O384" s="70"/>
      <c r="P384" s="187">
        <f>O384*H384</f>
        <v>0</v>
      </c>
      <c r="Q384" s="187">
        <v>0</v>
      </c>
      <c r="R384" s="187">
        <f>Q384*H384</f>
        <v>0</v>
      </c>
      <c r="S384" s="187">
        <v>0</v>
      </c>
      <c r="T384" s="188">
        <f>S384*H384</f>
        <v>0</v>
      </c>
      <c r="U384" s="33"/>
      <c r="V384" s="33"/>
      <c r="W384" s="33"/>
      <c r="X384" s="33"/>
      <c r="Y384" s="33"/>
      <c r="Z384" s="33"/>
      <c r="AA384" s="33"/>
      <c r="AB384" s="33"/>
      <c r="AC384" s="33"/>
      <c r="AD384" s="33"/>
      <c r="AE384" s="33"/>
      <c r="AR384" s="189" t="s">
        <v>796</v>
      </c>
      <c r="AT384" s="189" t="s">
        <v>433</v>
      </c>
      <c r="AU384" s="189" t="s">
        <v>83</v>
      </c>
      <c r="AY384" s="16" t="s">
        <v>126</v>
      </c>
      <c r="BE384" s="190">
        <f>IF(N384="základní",J384,0)</f>
        <v>0</v>
      </c>
      <c r="BF384" s="190">
        <f>IF(N384="snížená",J384,0)</f>
        <v>0</v>
      </c>
      <c r="BG384" s="190">
        <f>IF(N384="zákl. přenesená",J384,0)</f>
        <v>0</v>
      </c>
      <c r="BH384" s="190">
        <f>IF(N384="sníž. přenesená",J384,0)</f>
        <v>0</v>
      </c>
      <c r="BI384" s="190">
        <f>IF(N384="nulová",J384,0)</f>
        <v>0</v>
      </c>
      <c r="BJ384" s="16" t="s">
        <v>83</v>
      </c>
      <c r="BK384" s="190">
        <f>ROUND(I384*H384,2)</f>
        <v>0</v>
      </c>
      <c r="BL384" s="16" t="s">
        <v>796</v>
      </c>
      <c r="BM384" s="189" t="s">
        <v>2034</v>
      </c>
    </row>
    <row r="385" spans="1:65" s="2" customFormat="1" ht="48.75">
      <c r="A385" s="33"/>
      <c r="B385" s="34"/>
      <c r="C385" s="35"/>
      <c r="D385" s="191" t="s">
        <v>135</v>
      </c>
      <c r="E385" s="35"/>
      <c r="F385" s="192" t="s">
        <v>1952</v>
      </c>
      <c r="G385" s="35"/>
      <c r="H385" s="35"/>
      <c r="I385" s="193"/>
      <c r="J385" s="35"/>
      <c r="K385" s="35"/>
      <c r="L385" s="38"/>
      <c r="M385" s="194"/>
      <c r="N385" s="195"/>
      <c r="O385" s="70"/>
      <c r="P385" s="70"/>
      <c r="Q385" s="70"/>
      <c r="R385" s="70"/>
      <c r="S385" s="70"/>
      <c r="T385" s="71"/>
      <c r="U385" s="33"/>
      <c r="V385" s="33"/>
      <c r="W385" s="33"/>
      <c r="X385" s="33"/>
      <c r="Y385" s="33"/>
      <c r="Z385" s="33"/>
      <c r="AA385" s="33"/>
      <c r="AB385" s="33"/>
      <c r="AC385" s="33"/>
      <c r="AD385" s="33"/>
      <c r="AE385" s="33"/>
      <c r="AT385" s="16" t="s">
        <v>135</v>
      </c>
      <c r="AU385" s="16" t="s">
        <v>83</v>
      </c>
    </row>
    <row r="386" spans="1:65" s="14" customFormat="1" ht="11.25">
      <c r="B386" s="218"/>
      <c r="C386" s="219"/>
      <c r="D386" s="191" t="s">
        <v>136</v>
      </c>
      <c r="E386" s="220" t="s">
        <v>1</v>
      </c>
      <c r="F386" s="221" t="s">
        <v>1953</v>
      </c>
      <c r="G386" s="219"/>
      <c r="H386" s="220" t="s">
        <v>1</v>
      </c>
      <c r="I386" s="222"/>
      <c r="J386" s="219"/>
      <c r="K386" s="219"/>
      <c r="L386" s="223"/>
      <c r="M386" s="224"/>
      <c r="N386" s="225"/>
      <c r="O386" s="225"/>
      <c r="P386" s="225"/>
      <c r="Q386" s="225"/>
      <c r="R386" s="225"/>
      <c r="S386" s="225"/>
      <c r="T386" s="226"/>
      <c r="AT386" s="227" t="s">
        <v>136</v>
      </c>
      <c r="AU386" s="227" t="s">
        <v>83</v>
      </c>
      <c r="AV386" s="14" t="s">
        <v>83</v>
      </c>
      <c r="AW386" s="14" t="s">
        <v>31</v>
      </c>
      <c r="AX386" s="14" t="s">
        <v>75</v>
      </c>
      <c r="AY386" s="227" t="s">
        <v>126</v>
      </c>
    </row>
    <row r="387" spans="1:65" s="12" customFormat="1" ht="11.25">
      <c r="B387" s="196"/>
      <c r="C387" s="197"/>
      <c r="D387" s="191" t="s">
        <v>136</v>
      </c>
      <c r="E387" s="198" t="s">
        <v>1</v>
      </c>
      <c r="F387" s="199" t="s">
        <v>2009</v>
      </c>
      <c r="G387" s="197"/>
      <c r="H387" s="200">
        <v>5.7830000000000004</v>
      </c>
      <c r="I387" s="201"/>
      <c r="J387" s="197"/>
      <c r="K387" s="197"/>
      <c r="L387" s="202"/>
      <c r="M387" s="203"/>
      <c r="N387" s="204"/>
      <c r="O387" s="204"/>
      <c r="P387" s="204"/>
      <c r="Q387" s="204"/>
      <c r="R387" s="204"/>
      <c r="S387" s="204"/>
      <c r="T387" s="205"/>
      <c r="AT387" s="206" t="s">
        <v>136</v>
      </c>
      <c r="AU387" s="206" t="s">
        <v>83</v>
      </c>
      <c r="AV387" s="12" t="s">
        <v>85</v>
      </c>
      <c r="AW387" s="12" t="s">
        <v>31</v>
      </c>
      <c r="AX387" s="12" t="s">
        <v>75</v>
      </c>
      <c r="AY387" s="206" t="s">
        <v>126</v>
      </c>
    </row>
    <row r="388" spans="1:65" s="13" customFormat="1" ht="11.25">
      <c r="B388" s="207"/>
      <c r="C388" s="208"/>
      <c r="D388" s="191" t="s">
        <v>136</v>
      </c>
      <c r="E388" s="209" t="s">
        <v>1</v>
      </c>
      <c r="F388" s="210" t="s">
        <v>138</v>
      </c>
      <c r="G388" s="208"/>
      <c r="H388" s="211">
        <v>5.7830000000000004</v>
      </c>
      <c r="I388" s="212"/>
      <c r="J388" s="208"/>
      <c r="K388" s="208"/>
      <c r="L388" s="213"/>
      <c r="M388" s="214"/>
      <c r="N388" s="215"/>
      <c r="O388" s="215"/>
      <c r="P388" s="215"/>
      <c r="Q388" s="215"/>
      <c r="R388" s="215"/>
      <c r="S388" s="215"/>
      <c r="T388" s="216"/>
      <c r="AT388" s="217" t="s">
        <v>136</v>
      </c>
      <c r="AU388" s="217" t="s">
        <v>83</v>
      </c>
      <c r="AV388" s="13" t="s">
        <v>133</v>
      </c>
      <c r="AW388" s="13" t="s">
        <v>31</v>
      </c>
      <c r="AX388" s="13" t="s">
        <v>83</v>
      </c>
      <c r="AY388" s="217" t="s">
        <v>126</v>
      </c>
    </row>
    <row r="389" spans="1:65" s="2" customFormat="1" ht="24.2" customHeight="1">
      <c r="A389" s="33"/>
      <c r="B389" s="34"/>
      <c r="C389" s="228" t="s">
        <v>408</v>
      </c>
      <c r="D389" s="228" t="s">
        <v>433</v>
      </c>
      <c r="E389" s="229" t="s">
        <v>1954</v>
      </c>
      <c r="F389" s="230" t="s">
        <v>1955</v>
      </c>
      <c r="G389" s="231" t="s">
        <v>347</v>
      </c>
      <c r="H389" s="232">
        <v>46.15</v>
      </c>
      <c r="I389" s="233"/>
      <c r="J389" s="234">
        <f>ROUND(I389*H389,2)</f>
        <v>0</v>
      </c>
      <c r="K389" s="230" t="s">
        <v>131</v>
      </c>
      <c r="L389" s="38"/>
      <c r="M389" s="235" t="s">
        <v>1</v>
      </c>
      <c r="N389" s="236" t="s">
        <v>40</v>
      </c>
      <c r="O389" s="70"/>
      <c r="P389" s="187">
        <f>O389*H389</f>
        <v>0</v>
      </c>
      <c r="Q389" s="187">
        <v>0</v>
      </c>
      <c r="R389" s="187">
        <f>Q389*H389</f>
        <v>0</v>
      </c>
      <c r="S389" s="187">
        <v>0</v>
      </c>
      <c r="T389" s="188">
        <f>S389*H389</f>
        <v>0</v>
      </c>
      <c r="U389" s="33"/>
      <c r="V389" s="33"/>
      <c r="W389" s="33"/>
      <c r="X389" s="33"/>
      <c r="Y389" s="33"/>
      <c r="Z389" s="33"/>
      <c r="AA389" s="33"/>
      <c r="AB389" s="33"/>
      <c r="AC389" s="33"/>
      <c r="AD389" s="33"/>
      <c r="AE389" s="33"/>
      <c r="AR389" s="189" t="s">
        <v>796</v>
      </c>
      <c r="AT389" s="189" t="s">
        <v>433</v>
      </c>
      <c r="AU389" s="189" t="s">
        <v>83</v>
      </c>
      <c r="AY389" s="16" t="s">
        <v>126</v>
      </c>
      <c r="BE389" s="190">
        <f>IF(N389="základní",J389,0)</f>
        <v>0</v>
      </c>
      <c r="BF389" s="190">
        <f>IF(N389="snížená",J389,0)</f>
        <v>0</v>
      </c>
      <c r="BG389" s="190">
        <f>IF(N389="zákl. přenesená",J389,0)</f>
        <v>0</v>
      </c>
      <c r="BH389" s="190">
        <f>IF(N389="sníž. přenesená",J389,0)</f>
        <v>0</v>
      </c>
      <c r="BI389" s="190">
        <f>IF(N389="nulová",J389,0)</f>
        <v>0</v>
      </c>
      <c r="BJ389" s="16" t="s">
        <v>83</v>
      </c>
      <c r="BK389" s="190">
        <f>ROUND(I389*H389,2)</f>
        <v>0</v>
      </c>
      <c r="BL389" s="16" t="s">
        <v>796</v>
      </c>
      <c r="BM389" s="189" t="s">
        <v>2035</v>
      </c>
    </row>
    <row r="390" spans="1:65" s="2" customFormat="1" ht="58.5">
      <c r="A390" s="33"/>
      <c r="B390" s="34"/>
      <c r="C390" s="35"/>
      <c r="D390" s="191" t="s">
        <v>135</v>
      </c>
      <c r="E390" s="35"/>
      <c r="F390" s="192" t="s">
        <v>1957</v>
      </c>
      <c r="G390" s="35"/>
      <c r="H390" s="35"/>
      <c r="I390" s="193"/>
      <c r="J390" s="35"/>
      <c r="K390" s="35"/>
      <c r="L390" s="38"/>
      <c r="M390" s="194"/>
      <c r="N390" s="195"/>
      <c r="O390" s="70"/>
      <c r="P390" s="70"/>
      <c r="Q390" s="70"/>
      <c r="R390" s="70"/>
      <c r="S390" s="70"/>
      <c r="T390" s="71"/>
      <c r="U390" s="33"/>
      <c r="V390" s="33"/>
      <c r="W390" s="33"/>
      <c r="X390" s="33"/>
      <c r="Y390" s="33"/>
      <c r="Z390" s="33"/>
      <c r="AA390" s="33"/>
      <c r="AB390" s="33"/>
      <c r="AC390" s="33"/>
      <c r="AD390" s="33"/>
      <c r="AE390" s="33"/>
      <c r="AT390" s="16" t="s">
        <v>135</v>
      </c>
      <c r="AU390" s="16" t="s">
        <v>83</v>
      </c>
    </row>
    <row r="391" spans="1:65" s="14" customFormat="1" ht="11.25">
      <c r="B391" s="218"/>
      <c r="C391" s="219"/>
      <c r="D391" s="191" t="s">
        <v>136</v>
      </c>
      <c r="E391" s="220" t="s">
        <v>1</v>
      </c>
      <c r="F391" s="221" t="s">
        <v>1958</v>
      </c>
      <c r="G391" s="219"/>
      <c r="H391" s="220" t="s">
        <v>1</v>
      </c>
      <c r="I391" s="222"/>
      <c r="J391" s="219"/>
      <c r="K391" s="219"/>
      <c r="L391" s="223"/>
      <c r="M391" s="224"/>
      <c r="N391" s="225"/>
      <c r="O391" s="225"/>
      <c r="P391" s="225"/>
      <c r="Q391" s="225"/>
      <c r="R391" s="225"/>
      <c r="S391" s="225"/>
      <c r="T391" s="226"/>
      <c r="AT391" s="227" t="s">
        <v>136</v>
      </c>
      <c r="AU391" s="227" t="s">
        <v>83</v>
      </c>
      <c r="AV391" s="14" t="s">
        <v>83</v>
      </c>
      <c r="AW391" s="14" t="s">
        <v>31</v>
      </c>
      <c r="AX391" s="14" t="s">
        <v>75</v>
      </c>
      <c r="AY391" s="227" t="s">
        <v>126</v>
      </c>
    </row>
    <row r="392" spans="1:65" s="12" customFormat="1" ht="11.25">
      <c r="B392" s="196"/>
      <c r="C392" s="197"/>
      <c r="D392" s="191" t="s">
        <v>136</v>
      </c>
      <c r="E392" s="198" t="s">
        <v>1</v>
      </c>
      <c r="F392" s="199" t="s">
        <v>2036</v>
      </c>
      <c r="G392" s="197"/>
      <c r="H392" s="200">
        <v>46.15</v>
      </c>
      <c r="I392" s="201"/>
      <c r="J392" s="197"/>
      <c r="K392" s="197"/>
      <c r="L392" s="202"/>
      <c r="M392" s="203"/>
      <c r="N392" s="204"/>
      <c r="O392" s="204"/>
      <c r="P392" s="204"/>
      <c r="Q392" s="204"/>
      <c r="R392" s="204"/>
      <c r="S392" s="204"/>
      <c r="T392" s="205"/>
      <c r="AT392" s="206" t="s">
        <v>136</v>
      </c>
      <c r="AU392" s="206" t="s">
        <v>83</v>
      </c>
      <c r="AV392" s="12" t="s">
        <v>85</v>
      </c>
      <c r="AW392" s="12" t="s">
        <v>31</v>
      </c>
      <c r="AX392" s="12" t="s">
        <v>75</v>
      </c>
      <c r="AY392" s="206" t="s">
        <v>126</v>
      </c>
    </row>
    <row r="393" spans="1:65" s="13" customFormat="1" ht="11.25">
      <c r="B393" s="207"/>
      <c r="C393" s="208"/>
      <c r="D393" s="191" t="s">
        <v>136</v>
      </c>
      <c r="E393" s="209" t="s">
        <v>1</v>
      </c>
      <c r="F393" s="210" t="s">
        <v>138</v>
      </c>
      <c r="G393" s="208"/>
      <c r="H393" s="211">
        <v>46.15</v>
      </c>
      <c r="I393" s="212"/>
      <c r="J393" s="208"/>
      <c r="K393" s="208"/>
      <c r="L393" s="213"/>
      <c r="M393" s="237"/>
      <c r="N393" s="238"/>
      <c r="O393" s="238"/>
      <c r="P393" s="238"/>
      <c r="Q393" s="238"/>
      <c r="R393" s="238"/>
      <c r="S393" s="238"/>
      <c r="T393" s="239"/>
      <c r="AT393" s="217" t="s">
        <v>136</v>
      </c>
      <c r="AU393" s="217" t="s">
        <v>83</v>
      </c>
      <c r="AV393" s="13" t="s">
        <v>133</v>
      </c>
      <c r="AW393" s="13" t="s">
        <v>31</v>
      </c>
      <c r="AX393" s="13" t="s">
        <v>83</v>
      </c>
      <c r="AY393" s="217" t="s">
        <v>126</v>
      </c>
    </row>
    <row r="394" spans="1:65" s="2" customFormat="1" ht="6.95" customHeight="1">
      <c r="A394" s="33"/>
      <c r="B394" s="53"/>
      <c r="C394" s="54"/>
      <c r="D394" s="54"/>
      <c r="E394" s="54"/>
      <c r="F394" s="54"/>
      <c r="G394" s="54"/>
      <c r="H394" s="54"/>
      <c r="I394" s="54"/>
      <c r="J394" s="54"/>
      <c r="K394" s="54"/>
      <c r="L394" s="38"/>
      <c r="M394" s="33"/>
      <c r="O394" s="33"/>
      <c r="P394" s="33"/>
      <c r="Q394" s="33"/>
      <c r="R394" s="33"/>
      <c r="S394" s="33"/>
      <c r="T394" s="33"/>
      <c r="U394" s="33"/>
      <c r="V394" s="33"/>
      <c r="W394" s="33"/>
      <c r="X394" s="33"/>
      <c r="Y394" s="33"/>
      <c r="Z394" s="33"/>
      <c r="AA394" s="33"/>
      <c r="AB394" s="33"/>
      <c r="AC394" s="33"/>
      <c r="AD394" s="33"/>
      <c r="AE394" s="33"/>
    </row>
  </sheetData>
  <sheetProtection algorithmName="SHA-512" hashValue="k+8M9YrIQq0oosJtBwqLKMnnc7s7o2ipmdUXdLqCHYKZ6wRlW6Gotg02cCICffQWFpuTHmtoqy+SW2cDBw/G3A==" saltValue="2cEGlKf1vvia/3u+PUxhpM1LwGEtpbC4hdjQUAIFo3bClnyzyBfK1s0WQny6L7Z1h8H7va2hQT8gIKLLgWsvcg==" spinCount="100000" sheet="1" objects="1" scenarios="1" formatColumns="0" formatRows="0" autoFilter="0"/>
  <autoFilter ref="C119:K39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Červené Janovice ...</vt:lpstr>
      <vt:lpstr>SO 02 - žst. Zbraslavice</vt:lpstr>
      <vt:lpstr>SO 03 - Zbraslavice - Žel...</vt:lpstr>
      <vt:lpstr>SO 04 - Přeprava mechanizace</vt:lpstr>
      <vt:lpstr>SO 05 - VON</vt:lpstr>
      <vt:lpstr>'Rekapitulace stavby'!Názvy_tisku</vt:lpstr>
      <vt:lpstr>'SO 01 - Červené Janovice ...'!Názvy_tisku</vt:lpstr>
      <vt:lpstr>'SO 02 - žst. Zbraslavice'!Názvy_tisku</vt:lpstr>
      <vt:lpstr>'SO 03 - Zbraslavice - Žel...'!Názvy_tisku</vt:lpstr>
      <vt:lpstr>'SO 04 - Přeprava mechanizace'!Názvy_tisku</vt:lpstr>
      <vt:lpstr>'SO 05 - VON'!Názvy_tisku</vt:lpstr>
      <vt:lpstr>'Rekapitulace stavby'!Oblast_tisku</vt:lpstr>
      <vt:lpstr>'SO 01 - Červené Janovice ...'!Oblast_tisku</vt:lpstr>
      <vt:lpstr>'SO 02 - žst. Zbraslavice'!Oblast_tisku</vt:lpstr>
      <vt:lpstr>'SO 03 - Zbraslavice - Žel...'!Oblast_tisku</vt:lpstr>
      <vt:lpstr>'SO 04 - Přeprava mechanizace'!Oblast_tisku</vt:lpstr>
      <vt:lpstr>'SO 05 -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Hospodková Marcela</dc:creator>
  <cp:lastModifiedBy>Hospodková Marcela</cp:lastModifiedBy>
  <dcterms:created xsi:type="dcterms:W3CDTF">2023-01-19T11:19:43Z</dcterms:created>
  <dcterms:modified xsi:type="dcterms:W3CDTF">2023-01-19T11:22:15Z</dcterms:modified>
</cp:coreProperties>
</file>