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iklova" reservationPassword="0"/>
  <workbookPr/>
  <bookViews>
    <workbookView xWindow="240" yWindow="120" windowWidth="14940" windowHeight="9225" activeTab="0"/>
  </bookViews>
  <sheets>
    <sheet name="Rekapitulace" sheetId="1" r:id="rId1"/>
    <sheet name="D.2.4.1_SO 001.1" sheetId="2" r:id="rId2"/>
    <sheet name="D.9_SO 90-90" sheetId="3" r:id="rId3"/>
  </sheets>
  <definedNames/>
  <calcPr/>
  <webPublishing/>
</workbook>
</file>

<file path=xl/sharedStrings.xml><?xml version="1.0" encoding="utf-8"?>
<sst xmlns="http://schemas.openxmlformats.org/spreadsheetml/2006/main" count="230" uniqueCount="99">
  <si>
    <t>Firma: Správa železnic, státní organizace</t>
  </si>
  <si>
    <t>Rekapitulace ceny</t>
  </si>
  <si>
    <t>Stavba: 20-092-239-SR-Z - Náhrada přejezdu P6532 v km 204,392 trati Přerov - Olomouc - Zeleň</t>
  </si>
  <si>
    <t xml:space="preserve">Varianta: IV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</si>
  <si>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</si>
  <si>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</si>
  <si>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</si>
  <si>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</si>
  <si>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</si>
  <si>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</si>
  <si>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</si>
  <si>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</si>
  <si>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</si>
  <si>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</si>
  <si>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</si>
  <si>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20-092-239-SR-Z</t>
  </si>
  <si>
    <t>Náhrada přejezdu P6532 v km 204,392 trati Přerov - Olomouc - Zeleň</t>
  </si>
  <si>
    <t>O</t>
  </si>
  <si>
    <t>Objekt:</t>
  </si>
  <si>
    <t>D.2.4.1</t>
  </si>
  <si>
    <t>Příprava území a kácení</t>
  </si>
  <si>
    <t>O1</t>
  </si>
  <si>
    <t>Rozpočet:</t>
  </si>
  <si>
    <t>0,00</t>
  </si>
  <si>
    <t>15,00</t>
  </si>
  <si>
    <t>21,00</t>
  </si>
  <si>
    <t>3</t>
  </si>
  <si>
    <t>2</t>
  </si>
  <si>
    <t>SO 001.1</t>
  </si>
  <si>
    <t>Kácení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</si>
  <si>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</si>
  <si>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</si>
  <si>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</si>
  <si>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</si>
  <si>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</si>
  <si>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</si>
  <si>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</si>
  <si>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</si>
  <si>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</si>
  <si>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</si>
  <si>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</si>
  <si>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</si>
  <si>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</si>
  <si>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</si>
  <si>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</si>
  <si>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</si>
  <si>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</si>
  <si>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</si>
  <si>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</si>
  <si>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001.1</t>
  </si>
  <si>
    <t>SD</t>
  </si>
  <si>
    <t>Zemní práce</t>
  </si>
  <si>
    <t>P</t>
  </si>
  <si>
    <t>11120</t>
  </si>
  <si>
    <t/>
  </si>
  <si>
    <t>ODSTRANĚNÍ KŘOVIN</t>
  </si>
  <si>
    <t>M2</t>
  </si>
  <si>
    <t>2022_OTSKP</t>
  </si>
  <si>
    <t>PP</t>
  </si>
  <si>
    <t>VV</t>
  </si>
  <si>
    <t>viz Příloha A - Tabulka dřevin určených k pokácení - porosty; Příloha B - Výkresová část dokumentace 
Podrobněji viz Dendrologický průzkum 
9788,50=9 788,500 [A]</t>
  </si>
  <si>
    <t>TS</t>
  </si>
  <si>
    <t>odstranění křovin a stromů do průměru 100 mm  
doprava dřevin bez ohledu na vzdálenost  
spálení na hromadách nebo štěpkování</t>
  </si>
  <si>
    <t>11211</t>
  </si>
  <si>
    <t>KÁCENÍ STROMŮ D KMENE DO 0,5M</t>
  </si>
  <si>
    <t>KUS</t>
  </si>
  <si>
    <t>viz Příloha A - Tabulka dřevin určených k pokácení - porosty; Příloha B - Výkresová část dokumentace 
Podrobněji viz Dendrologický průzkum 
29,0=29,000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</si>
  <si>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</t>
  </si>
  <si>
    <t>11212</t>
  </si>
  <si>
    <t>KÁCENÍ STROMŮ D KMENE DO 0,9M</t>
  </si>
  <si>
    <t>viz Příloha A - Tabulka dřevin určených k pokácení - porosty; Příloha B - Výkresová část dokumentace 
Podrobněji viz Dendrologický průzkum 
19,0=19,000 [A]</t>
  </si>
  <si>
    <t>11213</t>
  </si>
  <si>
    <t>KÁCENÍ STROMŮ D KMENE PŘES 0,9M</t>
  </si>
  <si>
    <t>viz Příloha A - Tabulka dřevin určených k pokácení - porosty; Příloha B - Výkresová část dokumentace 
Podrobněji viz Dendrologický průzkum 
3,0=3,000 [A]</t>
  </si>
  <si>
    <t>11214</t>
  </si>
  <si>
    <t>KÁCENÍ STROMŮ D KMENE DO 0,3M</t>
  </si>
  <si>
    <t>viz Příloha A - Tabulka dřevin určených k pokácení - porosty; Příloha B - Výkresová část dokumentace 
Podrobněji viz Dendrologický průzkum 
300,0=300,000 [A]</t>
  </si>
  <si>
    <t>R000101</t>
  </si>
  <si>
    <t>Biologický dozor</t>
  </si>
  <si>
    <t>KPL</t>
  </si>
  <si>
    <t>R</t>
  </si>
  <si>
    <t>viz. TZ  SO 001.1 část D.2.4.1 
1,0=1,000 [A]</t>
  </si>
  <si>
    <t>1. Položka obsahuje: nutné úkony dozoru, vydání zpráv, jednání se správním orgánem a ostatní potřbné práce a dodávky.</t>
  </si>
  <si>
    <t>995</t>
  </si>
  <si>
    <t>Poplatky za skládky</t>
  </si>
  <si>
    <t>7</t>
  </si>
  <si>
    <t>R015999</t>
  </si>
  <si>
    <t>901</t>
  </si>
  <si>
    <t>NEOCEŇOVAT - POPLATKY ZA LIKVIDACI ODPADŮ VČ. DOPRAVY NA SKLÁDKU A MANIPULACE</t>
  </si>
  <si>
    <t>T</t>
  </si>
  <si>
    <t>Evidenční položka</t>
  </si>
  <si>
    <t>415,20-84,223=330,977 [A]</t>
  </si>
  <si>
    <t>1. Položka obsahuje:   - veškeré poplatky provozovateli skládky, recyklační linky nebo jiného zařízení na zpracování nebo likvidaci odpadů související s převzetím, uložením, zpracováním nebo likvidací odpadu     
- náklady spojené s dopravou odpadu z místa stavby na místo převzetí provozovatelem skládky, recyklační linky nebo jiného zařízení na zpracování a likvidaci odpadů, veškerou manipulaci s odpadem 2. Způsob měření:     
Tunou se rozumí hmotnost odpadu vytříděného v souladu se zákonem č. 185/2001 Sb., o nakládání s odpady, v platném znění.</t>
  </si>
  <si>
    <t>D.9</t>
  </si>
  <si>
    <t>Ostatní</t>
  </si>
  <si>
    <t>SO 90-90</t>
  </si>
  <si>
    <t>Likvidace odpadů</t>
  </si>
  <si>
    <t xml:space="preserve">  SO 90-90</t>
  </si>
  <si>
    <t>POPLATKY ZA LIKVIDACI ODPADŮ VČ. DOPRAVY NA SKLÁDKU A MANIPULACE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</si>
</sst>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</f>
      </c>
      <c s="1"/>
      <c s="1"/>
    </row>
    <row r="7" spans="1:5" ht="12.75" customHeight="1">
      <c r="A7" s="1"/>
      <c s="4" t="s">
        <v>5</v>
      </c>
      <c s="7">
        <f>0+E10+E12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49</v>
      </c>
      <c s="21" t="s">
        <v>29</v>
      </c>
      <c s="22">
        <f>'D.2.4.1_SO 001.1'!I3</f>
      </c>
      <c s="22">
        <f>'D.2.4.1_SO 001.1'!O2</f>
      </c>
      <c s="22">
        <f>C11+D11</f>
      </c>
    </row>
    <row r="12" spans="1:5" ht="12.75" customHeight="1">
      <c r="A12" s="19" t="s">
        <v>93</v>
      </c>
      <c s="19" t="s">
        <v>94</v>
      </c>
      <c s="20">
        <f>0+C13</f>
      </c>
      <c s="20">
        <f>0+D13</f>
      </c>
      <c s="20">
        <f>0+E13</f>
      </c>
    </row>
    <row r="13" spans="1:5" ht="12.75" customHeight="1">
      <c r="A13" s="21" t="s">
        <v>97</v>
      </c>
      <c s="21" t="s">
        <v>96</v>
      </c>
      <c s="22">
        <f>'D.9_SO 90-90'!I3</f>
      </c>
      <c s="22">
        <f>'D.9_SO 90-90'!O2</f>
      </c>
      <c s="22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0+O9+O34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43">
        <f>0+I9+I34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33</v>
      </c>
      <c s="27"/>
      <c s="29" t="s">
        <v>51</v>
      </c>
      <c s="27"/>
      <c s="27"/>
      <c s="27"/>
      <c s="30">
        <f>0+Q9</f>
      </c>
      <c s="27"/>
      <c r="O9">
        <f>0+R9</f>
      </c>
      <c r="Q9">
        <f>0+I10+I14+I18+I22+I26+I30</f>
      </c>
      <c>
        <f>0+O10+O14+O18+O22+O26+O30</f>
      </c>
    </row>
    <row r="10" spans="1:16" ht="12.75">
      <c r="A10" s="26" t="s">
        <v>52</v>
      </c>
      <c s="31" t="s">
        <v>33</v>
      </c>
      <c s="31" t="s">
        <v>53</v>
      </c>
      <c s="26" t="s">
        <v>54</v>
      </c>
      <c s="32" t="s">
        <v>55</v>
      </c>
      <c s="33" t="s">
        <v>56</v>
      </c>
      <c s="34">
        <v>9788.5</v>
      </c>
      <c s="35">
        <v>0</v>
      </c>
      <c s="35">
        <f>ROUND(ROUND(H10,2)*ROUND(G10,3),2)</f>
      </c>
      <c s="33" t="s">
        <v>57</v>
      </c>
      <c r="O10">
        <f>(I10*21)/100</f>
      </c>
      <c t="s">
        <v>27</v>
      </c>
    </row>
    <row r="11" spans="1:5" ht="12.75">
      <c r="A11" s="36" t="s">
        <v>58</v>
      </c>
      <c r="E11" s="37" t="s">
        <v>54</v>
      </c>
    </row>
    <row r="12" spans="1:5" ht="51">
      <c r="A12" s="38" t="s">
        <v>59</v>
      </c>
      <c r="E12" s="39" t="s">
        <v>60</v>
      </c>
    </row>
    <row r="13" spans="1:5" ht="38.25">
      <c r="A13" t="s">
        <v>61</v>
      </c>
      <c r="E13" s="37" t="s">
        <v>62</v>
      </c>
    </row>
    <row r="14" spans="1:16" ht="12.75">
      <c r="A14" s="26" t="s">
        <v>52</v>
      </c>
      <c s="31" t="s">
        <v>27</v>
      </c>
      <c s="31" t="s">
        <v>63</v>
      </c>
      <c s="26" t="s">
        <v>54</v>
      </c>
      <c s="32" t="s">
        <v>64</v>
      </c>
      <c s="33" t="s">
        <v>65</v>
      </c>
      <c s="34">
        <v>29</v>
      </c>
      <c s="35">
        <v>0</v>
      </c>
      <c s="35">
        <f>ROUND(ROUND(H14,2)*ROUND(G14,3),2)</f>
      </c>
      <c s="33" t="s">
        <v>57</v>
      </c>
      <c r="O14">
        <f>(I14*21)/100</f>
      </c>
      <c t="s">
        <v>27</v>
      </c>
    </row>
    <row r="15" spans="1:5" ht="12.75">
      <c r="A15" s="36" t="s">
        <v>58</v>
      </c>
      <c r="E15" s="37" t="s">
        <v>54</v>
      </c>
    </row>
    <row r="16" spans="1:5" ht="51">
      <c r="A16" s="38" t="s">
        <v>59</v>
      </c>
      <c r="E16" s="39" t="s">
        <v>66</v>
      </c>
    </row>
    <row r="17" spans="1:5" ht="76.5">
      <c r="A17" t="s">
        <v>61</v>
      </c>
      <c r="E17" s="37" t="s">
        <v>67</v>
      </c>
    </row>
    <row r="18" spans="1:16" ht="12.75">
      <c r="A18" s="26" t="s">
        <v>52</v>
      </c>
      <c s="31" t="s">
        <v>26</v>
      </c>
      <c s="31" t="s">
        <v>68</v>
      </c>
      <c s="26" t="s">
        <v>54</v>
      </c>
      <c s="32" t="s">
        <v>69</v>
      </c>
      <c s="33" t="s">
        <v>65</v>
      </c>
      <c s="34">
        <v>19</v>
      </c>
      <c s="35">
        <v>0</v>
      </c>
      <c s="35">
        <f>ROUND(ROUND(H18,2)*ROUND(G18,3),2)</f>
      </c>
      <c s="33" t="s">
        <v>57</v>
      </c>
      <c r="O18">
        <f>(I18*21)/100</f>
      </c>
      <c t="s">
        <v>27</v>
      </c>
    </row>
    <row r="19" spans="1:5" ht="12.75">
      <c r="A19" s="36" t="s">
        <v>58</v>
      </c>
      <c r="E19" s="37" t="s">
        <v>54</v>
      </c>
    </row>
    <row r="20" spans="1:5" ht="51">
      <c r="A20" s="38" t="s">
        <v>59</v>
      </c>
      <c r="E20" s="39" t="s">
        <v>70</v>
      </c>
    </row>
    <row r="21" spans="1:5" ht="76.5">
      <c r="A21" t="s">
        <v>61</v>
      </c>
      <c r="E21" s="37" t="s">
        <v>67</v>
      </c>
    </row>
    <row r="22" spans="1:16" ht="12.75">
      <c r="A22" s="26" t="s">
        <v>52</v>
      </c>
      <c s="31" t="s">
        <v>37</v>
      </c>
      <c s="31" t="s">
        <v>71</v>
      </c>
      <c s="26" t="s">
        <v>54</v>
      </c>
      <c s="32" t="s">
        <v>72</v>
      </c>
      <c s="33" t="s">
        <v>65</v>
      </c>
      <c s="34">
        <v>3</v>
      </c>
      <c s="35">
        <v>0</v>
      </c>
      <c s="35">
        <f>ROUND(ROUND(H22,2)*ROUND(G22,3),2)</f>
      </c>
      <c s="33" t="s">
        <v>57</v>
      </c>
      <c r="O22">
        <f>(I22*21)/100</f>
      </c>
      <c t="s">
        <v>27</v>
      </c>
    </row>
    <row r="23" spans="1:5" ht="12.75">
      <c r="A23" s="36" t="s">
        <v>58</v>
      </c>
      <c r="E23" s="37" t="s">
        <v>54</v>
      </c>
    </row>
    <row r="24" spans="1:5" ht="51">
      <c r="A24" s="38" t="s">
        <v>59</v>
      </c>
      <c r="E24" s="39" t="s">
        <v>73</v>
      </c>
    </row>
    <row r="25" spans="1:5" ht="76.5">
      <c r="A25" t="s">
        <v>61</v>
      </c>
      <c r="E25" s="37" t="s">
        <v>67</v>
      </c>
    </row>
    <row r="26" spans="1:16" ht="12.75">
      <c r="A26" s="26" t="s">
        <v>52</v>
      </c>
      <c s="31" t="s">
        <v>39</v>
      </c>
      <c s="31" t="s">
        <v>74</v>
      </c>
      <c s="26" t="s">
        <v>54</v>
      </c>
      <c s="32" t="s">
        <v>75</v>
      </c>
      <c s="33" t="s">
        <v>65</v>
      </c>
      <c s="34">
        <v>300</v>
      </c>
      <c s="35">
        <v>0</v>
      </c>
      <c s="35">
        <f>ROUND(ROUND(H26,2)*ROUND(G26,3),2)</f>
      </c>
      <c s="33" t="s">
        <v>57</v>
      </c>
      <c r="O26">
        <f>(I26*21)/100</f>
      </c>
      <c t="s">
        <v>27</v>
      </c>
    </row>
    <row r="27" spans="1:5" ht="12.75">
      <c r="A27" s="36" t="s">
        <v>58</v>
      </c>
      <c r="E27" s="37" t="s">
        <v>54</v>
      </c>
    </row>
    <row r="28" spans="1:5" ht="51">
      <c r="A28" s="38" t="s">
        <v>59</v>
      </c>
      <c r="E28" s="39" t="s">
        <v>76</v>
      </c>
    </row>
    <row r="29" spans="1:5" ht="76.5">
      <c r="A29" t="s">
        <v>61</v>
      </c>
      <c r="E29" s="37" t="s">
        <v>67</v>
      </c>
    </row>
    <row r="30" spans="1:16" ht="12.75">
      <c r="A30" s="26" t="s">
        <v>52</v>
      </c>
      <c s="31" t="s">
        <v>41</v>
      </c>
      <c s="31" t="s">
        <v>77</v>
      </c>
      <c s="26" t="s">
        <v>54</v>
      </c>
      <c s="32" t="s">
        <v>78</v>
      </c>
      <c s="33" t="s">
        <v>79</v>
      </c>
      <c s="34">
        <v>1</v>
      </c>
      <c s="35">
        <v>0</v>
      </c>
      <c s="35">
        <f>ROUND(ROUND(H30,2)*ROUND(G30,3),2)</f>
      </c>
      <c s="33" t="s">
        <v>80</v>
      </c>
      <c r="O30">
        <f>(I30*21)/100</f>
      </c>
      <c t="s">
        <v>27</v>
      </c>
    </row>
    <row r="31" spans="1:5" ht="12.75">
      <c r="A31" s="36" t="s">
        <v>58</v>
      </c>
      <c r="E31" s="37" t="s">
        <v>54</v>
      </c>
    </row>
    <row r="32" spans="1:5" ht="25.5">
      <c r="A32" s="38" t="s">
        <v>59</v>
      </c>
      <c r="E32" s="39" t="s">
        <v>81</v>
      </c>
    </row>
    <row r="33" spans="1:5" ht="25.5">
      <c r="A33" t="s">
        <v>61</v>
      </c>
      <c r="E33" s="37" t="s">
        <v>82</v>
      </c>
    </row>
    <row r="34" spans="1:18" ht="12.75" customHeight="1">
      <c r="A34" s="6" t="s">
        <v>50</v>
      </c>
      <c s="6"/>
      <c s="41" t="s">
        <v>83</v>
      </c>
      <c s="6"/>
      <c s="29" t="s">
        <v>84</v>
      </c>
      <c s="6"/>
      <c s="6"/>
      <c s="6"/>
      <c s="42">
        <f>0+Q34</f>
      </c>
      <c s="6"/>
      <c r="O34">
        <f>0+R34</f>
      </c>
      <c r="Q34">
        <f>0+I35</f>
      </c>
      <c>
        <f>0+O35</f>
      </c>
    </row>
    <row r="35" spans="1:16" ht="25.5">
      <c r="A35" s="26" t="s">
        <v>52</v>
      </c>
      <c s="31" t="s">
        <v>85</v>
      </c>
      <c s="31" t="s">
        <v>86</v>
      </c>
      <c s="26" t="s">
        <v>87</v>
      </c>
      <c s="32" t="s">
        <v>88</v>
      </c>
      <c s="33" t="s">
        <v>89</v>
      </c>
      <c s="34">
        <v>330.977</v>
      </c>
      <c s="35">
        <v>0</v>
      </c>
      <c s="35">
        <f>ROUND(ROUND(H35,2)*ROUND(G35,3),2)</f>
      </c>
      <c s="33" t="s">
        <v>80</v>
      </c>
      <c r="O35">
        <f>(I35*21)/100</f>
      </c>
      <c t="s">
        <v>27</v>
      </c>
    </row>
    <row r="36" spans="1:5" ht="12.75">
      <c r="A36" s="36" t="s">
        <v>58</v>
      </c>
      <c r="E36" s="37" t="s">
        <v>90</v>
      </c>
    </row>
    <row r="37" spans="1:5" ht="12.75">
      <c r="A37" s="38" t="s">
        <v>59</v>
      </c>
      <c r="E37" s="39" t="s">
        <v>91</v>
      </c>
    </row>
    <row r="38" spans="1:5" ht="102">
      <c r="A38" t="s">
        <v>61</v>
      </c>
      <c r="E38" s="37" t="s">
        <v>92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95</v>
      </c>
      <c s="43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93</v>
      </c>
      <c s="1"/>
      <c s="14" t="s">
        <v>94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95</v>
      </c>
      <c s="6"/>
      <c s="18" t="s">
        <v>96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7" t="s">
        <v>50</v>
      </c>
      <c s="27"/>
      <c s="28" t="s">
        <v>83</v>
      </c>
      <c s="27"/>
      <c s="29" t="s">
        <v>84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25.5">
      <c r="A10" s="26" t="s">
        <v>52</v>
      </c>
      <c s="31" t="s">
        <v>33</v>
      </c>
      <c s="31" t="s">
        <v>86</v>
      </c>
      <c s="26" t="s">
        <v>87</v>
      </c>
      <c s="32" t="s">
        <v>98</v>
      </c>
      <c s="33" t="s">
        <v>89</v>
      </c>
      <c s="34">
        <v>330.977</v>
      </c>
      <c s="35">
        <v>0</v>
      </c>
      <c s="35">
        <f>ROUND(ROUND(H10,2)*ROUND(G10,3),2)</f>
      </c>
      <c s="33" t="s">
        <v>80</v>
      </c>
      <c r="O10">
        <f>(I10*21)/100</f>
      </c>
      <c t="s">
        <v>27</v>
      </c>
    </row>
    <row r="11" spans="1:5" ht="12.75">
      <c r="A11" s="36" t="s">
        <v>58</v>
      </c>
      <c r="E11" s="37" t="s">
        <v>90</v>
      </c>
    </row>
    <row r="12" spans="1:5" ht="12.75">
      <c r="A12" s="38" t="s">
        <v>59</v>
      </c>
      <c r="E12" s="39" t="s">
        <v>91</v>
      </c>
    </row>
    <row r="13" spans="1:5" ht="102">
      <c r="A13" t="s">
        <v>61</v>
      </c>
      <c r="E13" s="37" t="s">
        <v>92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